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kosaristan\Desktop\Export\"/>
    </mc:Choice>
  </mc:AlternateContent>
  <bookViews>
    <workbookView xWindow="0" yWindow="0" windowWidth="0" windowHeight="0"/>
  </bookViews>
  <sheets>
    <sheet name="Rekapitulace stavby" sheetId="1" r:id="rId1"/>
    <sheet name="PF - Likvidace srážkových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'PF - Likvidace srážkových...'!$C$128:$K$309</definedName>
    <definedName name="_xlnm.Print_Area" localSheetId="1">'PF - Likvidace srážkových...'!$C$4:$J$76,'PF - Likvidace srážkových...'!$C$82:$J$110,'PF - Likvidace srážkových...'!$C$116:$J$309</definedName>
    <definedName name="_xlnm.Print_Titles" localSheetId="1">'PF - Likvidace srážkových...'!$128:$128</definedName>
  </definedNames>
  <calcPr/>
</workbook>
</file>

<file path=xl/calcChain.xml><?xml version="1.0" encoding="utf-8"?>
<calcChain xmlns="http://schemas.openxmlformats.org/spreadsheetml/2006/main">
  <c i="1" l="1" r="AY95"/>
  <c r="AX95"/>
  <c i="2" r="J37"/>
  <c r="J36"/>
  <c r="J35"/>
  <c r="BI309"/>
  <c r="BH309"/>
  <c r="BG309"/>
  <c r="BF309"/>
  <c r="T309"/>
  <c r="T308"/>
  <c r="R309"/>
  <c r="R308"/>
  <c r="P309"/>
  <c r="P308"/>
  <c r="BI307"/>
  <c r="BH307"/>
  <c r="BG307"/>
  <c r="BF307"/>
  <c r="T307"/>
  <c r="T306"/>
  <c r="R307"/>
  <c r="R306"/>
  <c r="P307"/>
  <c r="P306"/>
  <c r="BI305"/>
  <c r="BH305"/>
  <c r="BG305"/>
  <c r="BF305"/>
  <c r="T305"/>
  <c r="T304"/>
  <c r="T303"/>
  <c r="R305"/>
  <c r="R304"/>
  <c r="R303"/>
  <c r="P305"/>
  <c r="P304"/>
  <c r="P303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T297"/>
  <c r="R298"/>
  <c r="R297"/>
  <c r="P298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5"/>
  <c r="BH245"/>
  <c r="BG245"/>
  <c r="BF245"/>
  <c r="T245"/>
  <c r="R245"/>
  <c r="P245"/>
  <c r="BI238"/>
  <c r="BH238"/>
  <c r="BG238"/>
  <c r="BF238"/>
  <c r="T238"/>
  <c r="R238"/>
  <c r="P238"/>
  <c r="BI231"/>
  <c r="BH231"/>
  <c r="BG231"/>
  <c r="BF231"/>
  <c r="T231"/>
  <c r="R231"/>
  <c r="P231"/>
  <c r="BI224"/>
  <c r="BH224"/>
  <c r="BG224"/>
  <c r="BF224"/>
  <c r="T224"/>
  <c r="R224"/>
  <c r="P224"/>
  <c r="BI222"/>
  <c r="BH222"/>
  <c r="BG222"/>
  <c r="BF222"/>
  <c r="T222"/>
  <c r="R222"/>
  <c r="P222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87"/>
  <c r="BH187"/>
  <c r="BG187"/>
  <c r="BF187"/>
  <c r="T187"/>
  <c r="R187"/>
  <c r="P187"/>
  <c r="BI181"/>
  <c r="BH181"/>
  <c r="BG181"/>
  <c r="BF181"/>
  <c r="T181"/>
  <c r="R181"/>
  <c r="P181"/>
  <c r="BI179"/>
  <c r="BH179"/>
  <c r="BG179"/>
  <c r="BF179"/>
  <c r="T179"/>
  <c r="R179"/>
  <c r="P179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1"/>
  <c r="BH161"/>
  <c r="BG161"/>
  <c r="BF161"/>
  <c r="T161"/>
  <c r="R161"/>
  <c r="P161"/>
  <c r="BI158"/>
  <c r="BH158"/>
  <c r="BG158"/>
  <c r="BF158"/>
  <c r="T158"/>
  <c r="R158"/>
  <c r="P158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119"/>
  <c i="1" r="L90"/>
  <c r="AM90"/>
  <c r="AM89"/>
  <c r="L89"/>
  <c r="AM87"/>
  <c r="L87"/>
  <c r="L85"/>
  <c r="L84"/>
  <c i="2" r="BK305"/>
  <c r="BK301"/>
  <c r="BK269"/>
  <c r="BK245"/>
  <c r="J208"/>
  <c r="J158"/>
  <c r="BK293"/>
  <c r="BK140"/>
  <c r="BK287"/>
  <c r="J278"/>
  <c r="BK142"/>
  <c r="J264"/>
  <c r="J272"/>
  <c r="J253"/>
  <c r="J215"/>
  <c r="J187"/>
  <c r="J142"/>
  <c r="BK275"/>
  <c r="J270"/>
  <c r="J282"/>
  <c r="BK181"/>
  <c r="J149"/>
  <c r="J268"/>
  <c r="J276"/>
  <c r="J255"/>
  <c r="BK215"/>
  <c r="BK170"/>
  <c r="F34"/>
  <c r="J309"/>
  <c r="BK266"/>
  <c r="BK278"/>
  <c r="J266"/>
  <c r="J231"/>
  <c r="J212"/>
  <c r="J167"/>
  <c r="J34"/>
  <c r="BK309"/>
  <c r="J257"/>
  <c r="BK277"/>
  <c r="BK257"/>
  <c r="BK224"/>
  <c r="J206"/>
  <c r="BK151"/>
  <c r="BK294"/>
  <c r="J274"/>
  <c r="BK291"/>
  <c r="BK284"/>
  <c r="BK167"/>
  <c r="J132"/>
  <c i="1" r="AS94"/>
  <c i="2" r="J293"/>
  <c r="J280"/>
  <c r="BK179"/>
  <c r="BK274"/>
  <c r="BK238"/>
  <c r="BK222"/>
  <c r="J179"/>
  <c r="J140"/>
  <c r="J291"/>
  <c r="BK272"/>
  <c r="J289"/>
  <c r="BK187"/>
  <c r="J161"/>
  <c r="BK302"/>
  <c r="J279"/>
  <c r="BK270"/>
  <c r="J245"/>
  <c r="J222"/>
  <c r="BK204"/>
  <c r="BK161"/>
  <c r="BK307"/>
  <c r="J305"/>
  <c r="J269"/>
  <c r="BK282"/>
  <c r="J204"/>
  <c r="BK158"/>
  <c r="F35"/>
  <c r="BK136"/>
  <c r="J302"/>
  <c r="J298"/>
  <c r="J294"/>
  <c r="BK268"/>
  <c r="BK231"/>
  <c r="BK208"/>
  <c r="BK172"/>
  <c r="J307"/>
  <c r="J144"/>
  <c r="J287"/>
  <c r="J277"/>
  <c r="BK144"/>
  <c r="BK255"/>
  <c r="BK276"/>
  <c r="BK264"/>
  <c r="J224"/>
  <c r="BK206"/>
  <c r="J134"/>
  <c r="J296"/>
  <c r="BK132"/>
  <c r="BK290"/>
  <c r="J284"/>
  <c r="BK199"/>
  <c r="F37"/>
  <c r="BK298"/>
  <c r="BK253"/>
  <c r="J275"/>
  <c r="J238"/>
  <c r="BK212"/>
  <c r="J199"/>
  <c r="J136"/>
  <c r="J290"/>
  <c r="J301"/>
  <c r="BK280"/>
  <c r="J172"/>
  <c r="F36"/>
  <c r="J181"/>
  <c r="BK149"/>
  <c r="BK296"/>
  <c r="BK289"/>
  <c r="BK279"/>
  <c r="J170"/>
  <c r="BK134"/>
  <c r="J151"/>
  <c l="1" r="P131"/>
  <c r="R214"/>
  <c r="BK214"/>
  <c r="J214"/>
  <c r="J99"/>
  <c r="R286"/>
  <c r="R252"/>
  <c r="T292"/>
  <c r="P214"/>
  <c r="P286"/>
  <c r="P292"/>
  <c r="BK292"/>
  <c r="J292"/>
  <c r="J102"/>
  <c r="R131"/>
  <c r="T286"/>
  <c r="T214"/>
  <c r="BK300"/>
  <c r="BK299"/>
  <c r="J299"/>
  <c r="J104"/>
  <c r="T131"/>
  <c r="T130"/>
  <c r="T129"/>
  <c r="BK286"/>
  <c r="J286"/>
  <c r="J101"/>
  <c r="T300"/>
  <c r="T299"/>
  <c r="P252"/>
  <c r="R300"/>
  <c r="R299"/>
  <c r="T252"/>
  <c r="R292"/>
  <c r="BK131"/>
  <c r="BK130"/>
  <c r="BK252"/>
  <c r="J252"/>
  <c r="J100"/>
  <c r="P300"/>
  <c r="P299"/>
  <c r="BK297"/>
  <c r="J297"/>
  <c r="J103"/>
  <c r="BK304"/>
  <c r="BK306"/>
  <c r="J306"/>
  <c r="J108"/>
  <c r="BK308"/>
  <c r="J308"/>
  <c r="J109"/>
  <c i="1" r="AW95"/>
  <c i="2" r="F92"/>
  <c r="BE140"/>
  <c r="BE142"/>
  <c r="BE149"/>
  <c r="BE151"/>
  <c r="BE161"/>
  <c r="BE172"/>
  <c r="BE187"/>
  <c r="BE277"/>
  <c r="BE279"/>
  <c r="BE280"/>
  <c r="BE282"/>
  <c r="BE284"/>
  <c r="BE287"/>
  <c r="BE289"/>
  <c r="BE290"/>
  <c r="BE291"/>
  <c i="1" r="BB95"/>
  <c i="2" r="J123"/>
  <c r="BE270"/>
  <c r="BE298"/>
  <c i="1" r="BA95"/>
  <c i="2" r="BE132"/>
  <c r="BE136"/>
  <c i="1" r="BC95"/>
  <c i="2" r="BE293"/>
  <c r="BE294"/>
  <c r="BE307"/>
  <c r="BE144"/>
  <c r="BE158"/>
  <c r="BE167"/>
  <c r="BE170"/>
  <c r="BE179"/>
  <c r="BE181"/>
  <c r="BE199"/>
  <c r="BE204"/>
  <c r="BE206"/>
  <c r="BE208"/>
  <c r="BE212"/>
  <c r="BE215"/>
  <c r="BE222"/>
  <c r="BE224"/>
  <c r="BE231"/>
  <c r="BE238"/>
  <c r="BE245"/>
  <c r="BE255"/>
  <c r="BE257"/>
  <c r="BE266"/>
  <c r="BE268"/>
  <c r="BE269"/>
  <c r="BE272"/>
  <c r="BE274"/>
  <c r="BE275"/>
  <c r="BE276"/>
  <c r="BE278"/>
  <c r="BE309"/>
  <c r="BE253"/>
  <c r="BE264"/>
  <c r="BE296"/>
  <c r="E85"/>
  <c r="BE134"/>
  <c r="BE302"/>
  <c r="BE305"/>
  <c r="BE301"/>
  <c i="1" r="BD95"/>
  <c r="BA94"/>
  <c r="W30"/>
  <c r="BC94"/>
  <c r="W32"/>
  <c r="BB94"/>
  <c r="W31"/>
  <c r="BD94"/>
  <c r="W33"/>
  <c i="2" l="1" r="BK303"/>
  <c r="J303"/>
  <c r="J106"/>
  <c r="BK129"/>
  <c r="J129"/>
  <c r="J96"/>
  <c r="R130"/>
  <c r="R129"/>
  <c r="P130"/>
  <c r="P129"/>
  <c i="1" r="AU95"/>
  <c i="2" r="J130"/>
  <c r="J97"/>
  <c r="J131"/>
  <c r="J98"/>
  <c r="J300"/>
  <c r="J105"/>
  <c r="J304"/>
  <c r="J107"/>
  <c r="J33"/>
  <c i="1" r="AV95"/>
  <c r="AT95"/>
  <c r="AU94"/>
  <c r="AW94"/>
  <c r="AK30"/>
  <c i="2" r="F33"/>
  <c i="1" r="AZ95"/>
  <c r="AZ94"/>
  <c r="AV94"/>
  <c r="AK29"/>
  <c r="AY94"/>
  <c r="AX94"/>
  <c i="2" l="1" r="J30"/>
  <c i="1" r="AG95"/>
  <c r="AG94"/>
  <c r="AK26"/>
  <c r="AK35"/>
  <c r="W29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<sst xmlns="http://schemas.openxmlformats.org/spreadsheetml/2006/main">
  <si>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</si>
  <si>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</si>
  <si>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</si>
  <si>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</si>
  <si>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</si>
  <si>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{c7ad9304-ee16-473c-9afa-a642c6b1c3eb}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</si>
  <si>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</si>
  <si>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</si>
  <si>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</si>
  <si>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</si>
  <si>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</si>
  <si>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</si>
  <si>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</si>
  <si>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</si>
  <si>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PF13123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</si>
  <si>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</si>
  <si>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</si>
  <si>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Likvidace srážkových vod</t>
  </si>
  <si>
    <t>KSO:</t>
  </si>
  <si>
    <t>CC-CZ:</t>
  </si>
  <si>
    <t>Místo:</t>
  </si>
  <si>
    <t>Kyje</t>
  </si>
  <si>
    <t>Datum:</t>
  </si>
  <si>
    <t>7. 12. 2023</t>
  </si>
  <si>
    <t>Zadavatel:</t>
  </si>
  <si>
    <t>IČ:</t>
  </si>
  <si>
    <t>Městská část Praha 14, Bratří Venclíků 1073, Praha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</si>
  <si>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</si>
  <si>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</si>
  <si>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</si>
  <si>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</si>
  <si>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</si>
  <si>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</si>
  <si>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</si>
  <si>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Milan Dušek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</si>
  <si>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</si>
  <si>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</si>
  <si>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</si>
  <si>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</si>
  <si>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</si>
  <si>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</si>
  <si>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</si>
  <si>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</si>
  <si>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</si>
  <si>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</si>
  <si>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</si>
  <si>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</si>
  <si>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</si>
  <si>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</si>
  <si>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</si>
  <si>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</si>
  <si>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</si>
  <si>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</si>
  <si>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</si>
  <si>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</si>
  <si>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</si>
  <si>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</si>
  <si>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</si>
  <si>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</si>
  <si>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</si>
  <si>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</si>
  <si>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</si>
  <si>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</si>
  <si>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</si>
  <si>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</si>
  <si>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</si>
  <si>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</si>
  <si>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</si>
  <si>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</si>
  <si>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</si>
  <si>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</si>
  <si>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</si>
  <si>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</si>
  <si>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</si>
  <si>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</si>
  <si>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</si>
  <si>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</si>
  <si>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</si>
  <si>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</si>
  <si>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</si>
  <si>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</si>
  <si>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PF</t>
  </si>
  <si>
    <t>STA</t>
  </si>
  <si>
    <t>1</t>
  </si>
  <si>
    <t>{b19054e5-9d5b-470e-939d-220da81cde9c}</t>
  </si>
  <si>
    <t>2</t>
  </si>
  <si>
    <t>KRYCÍ LIST SOUPISU PRACÍ</t>
  </si>
  <si>
    <t>Objekt:</t>
  </si>
  <si>
    <t>PF - Likvidace srážkových 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</si>
  <si>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</si>
  <si>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</si>
  <si>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</si>
  <si>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</si>
  <si>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</si>
  <si>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</si>
  <si>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</si>
  <si>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</si>
  <si>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</si>
  <si>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</si>
  <si>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</si>
  <si>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</si>
  <si>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</si>
  <si>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</si>
  <si>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</si>
  <si>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</si>
  <si>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</si>
  <si>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</si>
  <si>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</si>
  <si>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</si>
  <si>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</si>
  <si>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</si>
  <si>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</si>
  <si>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</si>
  <si>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</si>
  <si>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</si>
  <si>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</si>
  <si>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</si>
  <si>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</si>
  <si>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</si>
  <si>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</si>
  <si>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</si>
  <si>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</si>
  <si>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</si>
  <si>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</si>
  <si>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</si>
  <si>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</si>
  <si>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</si>
  <si>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m2</t>
  </si>
  <si>
    <t>4</t>
  </si>
  <si>
    <t>87692710</t>
  </si>
  <si>
    <t>VV</t>
  </si>
  <si>
    <t>78,8*0,2 "rýha pro drain"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</si>
  <si>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</si>
  <si>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</si>
  <si>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-373348899</t>
  </si>
  <si>
    <t>3</t>
  </si>
  <si>
    <t>121151103</t>
  </si>
  <si>
    <t>Sejmutí ornice strojně při souvislé ploše do 100 m2, tl. vrstvy do 200 mm</t>
  </si>
  <si>
    <t>-748298673</t>
  </si>
  <si>
    <t>"půleh" 1472*0,6*0,1</t>
  </si>
  <si>
    <t>"vsaky sejmutí s rozšířením o 50 cm" 9,5*3,5+21,5*10,5+10,5*6+17,5*10,5+6,5*3,5</t>
  </si>
  <si>
    <t>Součet</t>
  </si>
  <si>
    <t>131151102</t>
  </si>
  <si>
    <t>Hloubení nezapažených jam a zářezů strojně s urovnáním dna do předepsaného profilu a spádu v hornině třídy těžitelnosti I skupiny 1 a 2 přes 20 do 50 m3</t>
  </si>
  <si>
    <t>m3</t>
  </si>
  <si>
    <t>1664524142</t>
  </si>
  <si>
    <t>"vsak 01" 6*3*2</t>
  </si>
  <si>
    <t>5</t>
  </si>
  <si>
    <t>131151103</t>
  </si>
  <si>
    <t>Hloubení nezapažených jam a zářezů strojně s urovnáním dna do předepsaného profilu a spádu v hornině třídy těžitelnosti I skupiny 1 a 2 přes 50 do 100 m3</t>
  </si>
  <si>
    <t>-1813451185</t>
  </si>
  <si>
    <t xml:space="preserve">"vsak 05"  9*3*2</t>
  </si>
  <si>
    <t>6</t>
  </si>
  <si>
    <t>131151104</t>
  </si>
  <si>
    <t>Hloubení nezapažených jam a zářezů strojně s urovnáním dna do předepsaného profilu a spádu v hornině třídy těžitelnosti I skupiny 1 a 2 přes 100 do 500 m3</t>
  </si>
  <si>
    <t>-2042916992</t>
  </si>
  <si>
    <t>"vsak 04" 21*10*2</t>
  </si>
  <si>
    <t>"vsak 03" 10*5,5*2</t>
  </si>
  <si>
    <t>"vsak 02" 17*10*2</t>
  </si>
  <si>
    <t>7</t>
  </si>
  <si>
    <t>132112131</t>
  </si>
  <si>
    <t>Hloubení nezapažených rýh šířky do 800 mm ručně s urovnáním dna do předepsaného profilu a spádu v hornině třídy těžitelnosti I skupiny 1 a 2 soudržných</t>
  </si>
  <si>
    <t>-253606827</t>
  </si>
  <si>
    <t>"průlehy" 1472*0,6*0,2/2</t>
  </si>
  <si>
    <t>8</t>
  </si>
  <si>
    <t>132151101</t>
  </si>
  <si>
    <t>Hloubení nezapažených rýh šířky do 800 mm strojně s urovnáním dna do předepsaného profilu a spádu v hornině třídy těžitelnosti I skupiny 1 a 2 do 20 m3</t>
  </si>
  <si>
    <t>425270272</t>
  </si>
  <si>
    <t>"u vsaku 03" (5,1+1,5+2,1+4)*0,6*1,5</t>
  </si>
  <si>
    <t>"u vsaku 04" (4,3+3,1+4,3*3+3,1+10,8+3,5+2,7+3,5)*0,6*1,5</t>
  </si>
  <si>
    <t>"u vsaku 05" 7*0,6*1,5</t>
  </si>
  <si>
    <t>"u vsaku 02" 3*4,5*0,6*1,5</t>
  </si>
  <si>
    <t>"u vsaku 01" 9,9*0,6*1,5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</si>
  <si>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</si>
  <si>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</si>
  <si>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</si>
  <si>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-112372961</t>
  </si>
  <si>
    <t>"pro zásyp vsaků a rýh" 526,98</t>
  </si>
  <si>
    <t>10</t>
  </si>
  <si>
    <t>162751117</t>
  </si>
  <si>
    <t>Vodorovné přemístění přes 9 000 do 10000 m výkopku/sypaniny z horniny třídy těžitelnosti I skupiny 1 až 3</t>
  </si>
  <si>
    <t>1603057682</t>
  </si>
  <si>
    <t>"vsaky"(36+54+870)</t>
  </si>
  <si>
    <t>"ornice " 616,82*0,1</t>
  </si>
  <si>
    <t>"průleh" 88,32</t>
  </si>
  <si>
    <t>"rýhy pro potr."78,3</t>
  </si>
  <si>
    <t>11</t>
  </si>
  <si>
    <t>162751119</t>
  </si>
  <si>
    <t>Příplatek k vodorovnému přemístění výkopku/sypaniny z horniny třídy těžitelnosti I skupiny 1 až 3 ZKD 1000 m přes 10000 m</t>
  </si>
  <si>
    <t>633184006</t>
  </si>
  <si>
    <t>1188,302*10</t>
  </si>
  <si>
    <t>12</t>
  </si>
  <si>
    <t>167151101</t>
  </si>
  <si>
    <t>Nakládání, skládání a překládání neulehlého výkopku nebo sypaniny strojně nakládání, množství do 100 m3, z horniny třídy těžitelnosti I, skupiny 1 až 3</t>
  </si>
  <si>
    <t>1377480570</t>
  </si>
  <si>
    <t>"pro zásyp vsaků a rýh"526,98</t>
  </si>
  <si>
    <t>13</t>
  </si>
  <si>
    <t>171201221</t>
  </si>
  <si>
    <t>Poplatek za uložení na skládce (skládkovné) zeminy a kamení kód odpadu 17 05 04</t>
  </si>
  <si>
    <t>t</t>
  </si>
  <si>
    <t>2071691761</t>
  </si>
  <si>
    <t>Výměra x koeficient zemina</t>
  </si>
  <si>
    <t>"vsaky"(36+54+870)*1,6</t>
  </si>
  <si>
    <t>"ornice " 616,82*0,1*1,6</t>
  </si>
  <si>
    <t>"průleh" 88,32*1,6</t>
  </si>
  <si>
    <t>"rýhy pro potr."78,3*1,6</t>
  </si>
  <si>
    <t>14</t>
  </si>
  <si>
    <t>171251101</t>
  </si>
  <si>
    <t>Uložení sypanin do násypů strojně s rozprostřením sypaniny ve vrstvách a s hrubým urovnáním nezhutněných jakékoliv třídy těžitelnosti</t>
  </si>
  <si>
    <t>-2013999489</t>
  </si>
  <si>
    <t>1188,302</t>
  </si>
  <si>
    <t>171251201</t>
  </si>
  <si>
    <t>Uložení sypaniny na skládky nebo meziskládky</t>
  </si>
  <si>
    <t>-1809123547</t>
  </si>
  <si>
    <t>16</t>
  </si>
  <si>
    <t>174151101</t>
  </si>
  <si>
    <t>Zásyp sypaninou z jakékoliv horniny strojně s uložením výkopku ve vrstvách se zhutněním jam, šachet, rýh nebo kolem objektů v těchto vykopávkách</t>
  </si>
  <si>
    <t>-445975519</t>
  </si>
  <si>
    <t>"u vsaku 03" 10*5,5*1</t>
  </si>
  <si>
    <t>"u vsaku 04" 21*10*1</t>
  </si>
  <si>
    <t>"u vsaku 05" 9*3*1</t>
  </si>
  <si>
    <t>"u vsaku 02" 17*10*1</t>
  </si>
  <si>
    <t>"u vsaku 01" 6*3*1</t>
  </si>
  <si>
    <t>"rýha u vsaku 03" (5,1+1,5+2,1+4)*0,6*0,9</t>
  </si>
  <si>
    <t>"rýha u vsaku 04" (4,3+3,1+4,3*3+3,1+10,8+3,5+2,7+3,5)*0,6*0,9</t>
  </si>
  <si>
    <t>"rýha u vsaku 05" 7*0,6*0,9</t>
  </si>
  <si>
    <t>"rýha u vsaku 02" 3*4,5*0,6*0,9</t>
  </si>
  <si>
    <t>"rýha u vsaku 01" 9,9*0,6*0,9</t>
  </si>
  <si>
    <t>17</t>
  </si>
  <si>
    <t>181411123</t>
  </si>
  <si>
    <t>Založení trávníku na půdě předem připravené plochy do 1000 m2 výsevem včetně utažení lučního na svahu přes 1:2 do 1:1</t>
  </si>
  <si>
    <t>1998787787</t>
  </si>
  <si>
    <t>"vsak" 9,5*3,5+21,5*10,5+10,5*6+17,5*10,5+6,5*3,5</t>
  </si>
  <si>
    <t>"průhled"1472*(0,3+0,3)</t>
  </si>
  <si>
    <t>"rýhy" 0,6*(5,1+1,5+2,1+4+4,3+3,1+4,3*3+3,1+10,8+3,5+2,7+3,5+7+3*4,5+9,9)</t>
  </si>
  <si>
    <t>18</t>
  </si>
  <si>
    <t>M</t>
  </si>
  <si>
    <t>00572474</t>
  </si>
  <si>
    <t>osivo směs travní krajinná-svahová</t>
  </si>
  <si>
    <t>kg</t>
  </si>
  <si>
    <t>-114236338</t>
  </si>
  <si>
    <t>1463,9*0,02 "Přepočtené koeficientem množství</t>
  </si>
  <si>
    <t>19</t>
  </si>
  <si>
    <t>182151111</t>
  </si>
  <si>
    <t>Svahování trvalých svahů do projektovaných profilů strojně s potřebným přemístěním výkopku při svahování v zářezech v hornině třídy těžitelnosti I, skupiny 1 až 3</t>
  </si>
  <si>
    <t>-49346595</t>
  </si>
  <si>
    <t>"průlehy" 1472*0,6</t>
  </si>
  <si>
    <t>20</t>
  </si>
  <si>
    <t>182303111</t>
  </si>
  <si>
    <t>Doplnění zeminy nebo substrátu na travnatých plochách tloušťky do 50 mm v rovině nebo na svahu do 1:5</t>
  </si>
  <si>
    <t>713220371</t>
  </si>
  <si>
    <t>"vsaky" 525,5</t>
  </si>
  <si>
    <t>"rýhy" 52,2</t>
  </si>
  <si>
    <t>182303113</t>
  </si>
  <si>
    <t>Doplnění zeminy nebo substrátu na travnatých plochách tloušťky do 50 mm na svahu přes 1:2 do 1:1</t>
  </si>
  <si>
    <t>-799774139</t>
  </si>
  <si>
    <t>883,2</t>
  </si>
  <si>
    <t>Zakládání</t>
  </si>
  <si>
    <t>22</t>
  </si>
  <si>
    <t>211971110</t>
  </si>
  <si>
    <t>Zřízení opláštění výplně z geotextilie odvodňovacích žeber nebo trativodů v rýze nebo zářezu se stěnami šikmými o sklonu do 1:2</t>
  </si>
  <si>
    <t>-2070529087</t>
  </si>
  <si>
    <t>"Vsak 01" 2*6*3+1*(6+3)*2</t>
  </si>
  <si>
    <t>"02" 17*10*2+1*(17+10)*2</t>
  </si>
  <si>
    <t>"03" 10*5,5*2+1*(10+5,5)*2</t>
  </si>
  <si>
    <t>"04" 21*10*2+1*(21+10)*2</t>
  </si>
  <si>
    <t>"05" 9*3*2+1*(9+3)*2</t>
  </si>
  <si>
    <t>23</t>
  </si>
  <si>
    <t>69311080</t>
  </si>
  <si>
    <t>geotextilie netkaná separační, ochranná, filtrační, drenážní PES 200g/m2</t>
  </si>
  <si>
    <t>1356224237</t>
  </si>
  <si>
    <t>1149*1,1845 "Přepočtené koeficientem množství</t>
  </si>
  <si>
    <t>24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</si>
  <si>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</si>
  <si>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</si>
  <si>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m</t>
  </si>
  <si>
    <t>-5291569</t>
  </si>
  <si>
    <t>"u vsaku 03" 9,85*3</t>
  </si>
  <si>
    <t>"u vsaku 04" 20,85*3+10*6</t>
  </si>
  <si>
    <t>"u vsaku 05" 8,85</t>
  </si>
  <si>
    <t>"u vsaku 02" 16,85*3</t>
  </si>
  <si>
    <t>"u vsaku 01" 5,85</t>
  </si>
  <si>
    <t>25</t>
  </si>
  <si>
    <t>271532212</t>
  </si>
  <si>
    <t>Podsyp pod základové konstrukce se zhutněním a urovnáním povrchu z kameniva hrubého, frakce 16 - 32 mm</t>
  </si>
  <si>
    <t>-286208117</t>
  </si>
  <si>
    <t>"Vsak 01" 6*3*0,4</t>
  </si>
  <si>
    <t>"02" 17*10*0,4</t>
  </si>
  <si>
    <t>"03" 10*5,5*0,4</t>
  </si>
  <si>
    <t>"04" 21*10*0,4</t>
  </si>
  <si>
    <t>"05" 9*3*0,4</t>
  </si>
  <si>
    <t>26</t>
  </si>
  <si>
    <t>271572211</t>
  </si>
  <si>
    <t>Podsyp pod základové konstrukce se zhutněním a urovnáním povrchu ze štěrkopísku netříděného</t>
  </si>
  <si>
    <t>-1510014322</t>
  </si>
  <si>
    <t>"Vsak 01" 6*3*0,3</t>
  </si>
  <si>
    <t>"02" 17*10*0,3</t>
  </si>
  <si>
    <t>"03" 10*5,5*0,3</t>
  </si>
  <si>
    <t>"04" 21*10*0,3</t>
  </si>
  <si>
    <t>"05" 9*3*0,3</t>
  </si>
  <si>
    <t>27</t>
  </si>
  <si>
    <t>571908112</t>
  </si>
  <si>
    <t>Kryt vymývaným dekoračním kamenivem (kačírkem) tl. 300 mm</t>
  </si>
  <si>
    <t>1879446480</t>
  </si>
  <si>
    <t>"Vsak 01" 6*3</t>
  </si>
  <si>
    <t>"02" 17*10</t>
  </si>
  <si>
    <t>"03" 10*5,5</t>
  </si>
  <si>
    <t>"04" 21*10</t>
  </si>
  <si>
    <t>"05" 9*3</t>
  </si>
  <si>
    <t>Trubní vedení</t>
  </si>
  <si>
    <t>28</t>
  </si>
  <si>
    <t>871265211</t>
  </si>
  <si>
    <t>Kanalizační potrubí z tvrdého PVC v otevřeném výkopu ve sklonu do 20 %, hladkého plnostěnného jednovrstvého, tuhost třídy SN 4 DN 110</t>
  </si>
  <si>
    <t>3739313</t>
  </si>
  <si>
    <t>"svislé odvětrání"9*1,5</t>
  </si>
  <si>
    <t>29</t>
  </si>
  <si>
    <t>28611113</t>
  </si>
  <si>
    <t>trubka kanalizační PVC DN 110x1000mm SN4</t>
  </si>
  <si>
    <t>147065263</t>
  </si>
  <si>
    <t>"svislé odvětrání" 9*1,5</t>
  </si>
  <si>
    <t>30</t>
  </si>
  <si>
    <t>871315211</t>
  </si>
  <si>
    <t>Kanalizační potrubí z tvrdého PVC v otevřeném výkopu ve sklonu do 20 %, hladkého plnostěnného jednovrstvého, tuhost třídy SN 4 DN 160</t>
  </si>
  <si>
    <t>-974079401</t>
  </si>
  <si>
    <t>"u vsaku 03" (5,1+1,5+2,1+4)</t>
  </si>
  <si>
    <t>"u vsaku 04" (4,3+3,1+4,3*3+3,1+10,8+3,5+2,7+3,5)</t>
  </si>
  <si>
    <t>"u vsaku 05" 7</t>
  </si>
  <si>
    <t>"u vsaku 02" 3*4,5</t>
  </si>
  <si>
    <t>"u vsaku 01" 9,9</t>
  </si>
  <si>
    <t>31</t>
  </si>
  <si>
    <t>877260310</t>
  </si>
  <si>
    <t>Montáž tvarovek na kanalizačním plastovém potrubí z polypropylenu PP nebo tvrdého PVC hladkého plnostěnného kolen, víček nebo hrdlových uzávěrů DN 100</t>
  </si>
  <si>
    <t>kus</t>
  </si>
  <si>
    <t>-1545570725</t>
  </si>
  <si>
    <t>"napojení odvětrávacího potrubí" 9</t>
  </si>
  <si>
    <t>32</t>
  </si>
  <si>
    <t>28611878</t>
  </si>
  <si>
    <t>koleno kanalizační s hrdlem PP 110x87° SN10</t>
  </si>
  <si>
    <t>-572103557</t>
  </si>
  <si>
    <t>"napojení odvětrávacího potrubí"9</t>
  </si>
  <si>
    <t>33</t>
  </si>
  <si>
    <t>877310410</t>
  </si>
  <si>
    <t>Montáž tvarovek na kanalizačním plastovém potrubí z polypropylenu PP nebo tvrdého PVC korugovaného nebo žebrovaného kolen DN 150</t>
  </si>
  <si>
    <t>-1098566080</t>
  </si>
  <si>
    <t>34</t>
  </si>
  <si>
    <t>28617338</t>
  </si>
  <si>
    <t>koleno kanalizace PP KG DN 160x45°</t>
  </si>
  <si>
    <t>-1856593395</t>
  </si>
  <si>
    <t>35</t>
  </si>
  <si>
    <t>877310430</t>
  </si>
  <si>
    <t>Montáž tvarovek na kanalizačním plastovém potrubí z polypropylenu PP nebo tvrdého PVC korugovaného nebo žebrovaného spojek, redukcí nebo navrtávacích sedel DN 150</t>
  </si>
  <si>
    <t>-925847682</t>
  </si>
  <si>
    <t>"redukce z KG 150 na PEHD 100" 16</t>
  </si>
  <si>
    <t>36</t>
  </si>
  <si>
    <t>28617243</t>
  </si>
  <si>
    <t>redukce kanalizační PP DN 150/100</t>
  </si>
  <si>
    <t>-1377504462</t>
  </si>
  <si>
    <t>37</t>
  </si>
  <si>
    <t>894812201</t>
  </si>
  <si>
    <t>Revizní a čistící šachta z polypropylenu PP pro hladké trouby DN 425 šachtové dno (DN šachty / DN trubního vedení) DN 425/150 průtočné a vtokové</t>
  </si>
  <si>
    <t>-442294064</t>
  </si>
  <si>
    <t>38</t>
  </si>
  <si>
    <t>894812204</t>
  </si>
  <si>
    <t>Revizní a čistící šachta z polypropylenu PP pro hladké trouby DN 425 šachtové dno (DN šachty / DN trubního vedení) DN 425/150 sběrné tvaru X</t>
  </si>
  <si>
    <t>-1164800419</t>
  </si>
  <si>
    <t>39</t>
  </si>
  <si>
    <t>894812231</t>
  </si>
  <si>
    <t>Revizní a čistící šachta z polypropylenu PP pro hladké trouby DN 425 roura šachtová korugovaná bez hrdla, světlé hloubky 1500 mm</t>
  </si>
  <si>
    <t>2088385015</t>
  </si>
  <si>
    <t>40</t>
  </si>
  <si>
    <t>894812249</t>
  </si>
  <si>
    <t>Revizní a čistící šachta z polypropylenu PP pro hladké trouby DN 425 roura šachtová korugovaná Příplatek k cenám 2231 - 2242 za uříznutí šachtové roury</t>
  </si>
  <si>
    <t>263062437</t>
  </si>
  <si>
    <t>41</t>
  </si>
  <si>
    <t>899101113</t>
  </si>
  <si>
    <t>Osazení poklopů litinových, ocelových nebo železobetonových bez rámů hmotnosti jednotlivě do 50 kg</t>
  </si>
  <si>
    <t>62179482</t>
  </si>
  <si>
    <t>42</t>
  </si>
  <si>
    <t>28661776</t>
  </si>
  <si>
    <t>poklop šachtový litinový DN 425 do šachtové roury pro třídu zatížení A15</t>
  </si>
  <si>
    <t>544373038</t>
  </si>
  <si>
    <t>43</t>
  </si>
  <si>
    <t>899620121</t>
  </si>
  <si>
    <t>Obetonování plastových šachet z polypropylenu betonem prostým v otevřeném výkopu, beton tř. C 12/15</t>
  </si>
  <si>
    <t>-1987600776</t>
  </si>
  <si>
    <t>7*0,3</t>
  </si>
  <si>
    <t>44</t>
  </si>
  <si>
    <t>899641121</t>
  </si>
  <si>
    <t>Bednění pro obetonování plastových šachet kruhových otevřený výkop zřízení</t>
  </si>
  <si>
    <t>1774240772</t>
  </si>
  <si>
    <t>7*2,2</t>
  </si>
  <si>
    <t>45</t>
  </si>
  <si>
    <t>899640122</t>
  </si>
  <si>
    <t>Bednění pro obetonování plastových šachet kruhových otevřený výkop odstranění</t>
  </si>
  <si>
    <t>-353798989</t>
  </si>
  <si>
    <t>Ostatní konstrukce a práce, bourání</t>
  </si>
  <si>
    <t>46</t>
  </si>
  <si>
    <t>919112112</t>
  </si>
  <si>
    <t>Řezání dilatačních spár v živičném krytu příčných nebo podélných, šířky 4 mm, hloubky přes 60 do 80 mm</t>
  </si>
  <si>
    <t>-2101121212</t>
  </si>
  <si>
    <t>78,8*2</t>
  </si>
  <si>
    <t>47</t>
  </si>
  <si>
    <t>935113111</t>
  </si>
  <si>
    <t>Osazení odvodňovacího žlabu s krycím roštem polymerbetonového šířky do 200 mm</t>
  </si>
  <si>
    <t>-2018323585</t>
  </si>
  <si>
    <t>48</t>
  </si>
  <si>
    <t>59227103</t>
  </si>
  <si>
    <t>žlab odvodňovací z polymerbetonu bez spádu dna pozinkovaná hrana š 200mm</t>
  </si>
  <si>
    <t>-576274393</t>
  </si>
  <si>
    <t>49</t>
  </si>
  <si>
    <t>56241032</t>
  </si>
  <si>
    <t>rošt můstkový C250 litina pro žlab š 200mm</t>
  </si>
  <si>
    <t>-1805390030</t>
  </si>
  <si>
    <t>997</t>
  </si>
  <si>
    <t>Přesun sutě</t>
  </si>
  <si>
    <t>50</t>
  </si>
  <si>
    <t>997221571</t>
  </si>
  <si>
    <t>Vodorovná doprava vybouraných hmot bez naložení, ale se složením a s hrubým urovnáním na vzdálenost do 1 km</t>
  </si>
  <si>
    <t>-1260698413</t>
  </si>
  <si>
    <t>51</t>
  </si>
  <si>
    <t>997221579</t>
  </si>
  <si>
    <t>Vodorovná doprava vybouraných hmot bez naložení, ale se složením a s hrubým urovnáním na vzdálenost Příplatek k ceně za každý další i započatý 1 km přes 1 km</t>
  </si>
  <si>
    <t>677584893</t>
  </si>
  <si>
    <t>8,038*20</t>
  </si>
  <si>
    <t>52</t>
  </si>
  <si>
    <t>997221875</t>
  </si>
  <si>
    <t>Poplatek za uložení stavebního odpadu na recyklační skládce (skládkovné) asfaltového bez obsahu dehtu zatříděného do Katalogu odpadů pod kódem 17 03 02</t>
  </si>
  <si>
    <t>196413570</t>
  </si>
  <si>
    <t>998</t>
  </si>
  <si>
    <t>Přesun hmot</t>
  </si>
  <si>
    <t>53</t>
  </si>
  <si>
    <t>998332011</t>
  </si>
  <si>
    <t>Přesun hmot pro úpravy vodních toků a kanály, hráze rybníků apod. dopravní vzdálenost do 500 m</t>
  </si>
  <si>
    <t>4710516</t>
  </si>
  <si>
    <t>PSV</t>
  </si>
  <si>
    <t>Práce a dodávky PSV</t>
  </si>
  <si>
    <t>721</t>
  </si>
  <si>
    <t>Zdravotechnika - vnitřní kanalizace</t>
  </si>
  <si>
    <t>54</t>
  </si>
  <si>
    <t>721273153</t>
  </si>
  <si>
    <t>Ventilační hlavice z polypropylenu (PP) DN 110</t>
  </si>
  <si>
    <t>-1489695206</t>
  </si>
  <si>
    <t>55</t>
  </si>
  <si>
    <t>998721101</t>
  </si>
  <si>
    <t>Přesun hmot pro vnitřní kanalizace stanovený z hmotnosti přesunovaného materiálu vodorovná dopravní vzdálenost do 50 m v objektech výšky do 6 m</t>
  </si>
  <si>
    <t>-570730771</t>
  </si>
  <si>
    <t>VRN</t>
  </si>
  <si>
    <t>Vedlejší rozpočtové náklady</t>
  </si>
  <si>
    <t>VRN1</t>
  </si>
  <si>
    <t>Průzkumné, geodetické a projektové práce</t>
  </si>
  <si>
    <t>56</t>
  </si>
  <si>
    <t>013254000</t>
  </si>
  <si>
    <t>Dokumentace skutečného provedení stavby</t>
  </si>
  <si>
    <t>ks</t>
  </si>
  <si>
    <t>1024</t>
  </si>
  <si>
    <t>680448674</t>
  </si>
  <si>
    <t>VRN3</t>
  </si>
  <si>
    <t>Zařízení staveniště</t>
  </si>
  <si>
    <t>57</t>
  </si>
  <si>
    <t>030001000</t>
  </si>
  <si>
    <t>%</t>
  </si>
  <si>
    <t>-409967992</t>
  </si>
  <si>
    <t>VRN6</t>
  </si>
  <si>
    <t>Územní vlivy</t>
  </si>
  <si>
    <t>58</t>
  </si>
  <si>
    <t>060001000</t>
  </si>
  <si>
    <t>-807089814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</si>
</sst>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PF13123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Likvidace srážkových vod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Kyje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7. 12. 2023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Městská část Praha 14, Bratří Venclíků 1073, Praha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Milan Dušek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'PF - Likvidace srážkových...'!J30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'PF - Likvidace srážkových...'!P129</f>
        <v>0</v>
      </c>
      <c r="AV95" s="128">
        <f>'PF - Likvidace srážkových...'!J33</f>
        <v>0</v>
      </c>
      <c r="AW95" s="128">
        <f>'PF - Likvidace srážkových...'!J34</f>
        <v>0</v>
      </c>
      <c r="AX95" s="128">
        <f>'PF - Likvidace srážkových...'!J35</f>
        <v>0</v>
      </c>
      <c r="AY95" s="128">
        <f>'PF - Likvidace srážkových...'!J36</f>
        <v>0</v>
      </c>
      <c r="AZ95" s="128">
        <f>'PF - Likvidace srážkových...'!F33</f>
        <v>0</v>
      </c>
      <c r="BA95" s="128">
        <f>'PF - Likvidace srážkových...'!F34</f>
        <v>0</v>
      </c>
      <c r="BB95" s="128">
        <f>'PF - Likvidace srážkových...'!F35</f>
        <v>0</v>
      </c>
      <c r="BC95" s="128">
        <f>'PF - Likvidace srážkových...'!F36</f>
        <v>0</v>
      </c>
      <c r="BD95" s="130">
        <f>'PF - Likvidace srážkových...'!F37</f>
        <v>0</v>
      </c>
      <c r="BE95" s="7"/>
      <c r="BT95" s="131" t="s">
        <v>83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aKWAoK+CoO7xyyjXEexQB7MTKcA4ZTntzH54Mhbn7dqJzKxRrlryEqMmlsUkkpe7QadQAZqbzKDNp84ZZfRWrA==" hashValue="1gvHG6IpXuFkwa62NNnSMMxIWpt2qCg6B2GXQgW0sfx3jrkxix9LHJk1xM1Geeg1Pq43JOd3zZU2MYpEEOcRI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F - Likvidace srážkový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Likvidace srážkových vod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7. 12. 2023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ROUND((SUM(BE129:BE309)),  2)</f>
        <v>0</v>
      </c>
      <c r="G33" s="38"/>
      <c r="H33" s="38"/>
      <c r="I33" s="151">
        <v>0.20999999999999999</v>
      </c>
      <c r="J33" s="150">
        <f>ROUND(((SUM(BE129:BE309))*I33),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ROUND((SUM(BF129:BF309)),  2)</f>
        <v>0</v>
      </c>
      <c r="G34" s="38"/>
      <c r="H34" s="38"/>
      <c r="I34" s="151">
        <v>0.14999999999999999</v>
      </c>
      <c r="J34" s="150">
        <f>ROUND(((SUM(BF129:BF309))*I34),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ROUND((SUM(BG129:BG309)),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ROUND((SUM(BH129:BH309)),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ROUND((SUM(BI129:BI309)),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Likvidace srážkových vod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PF - Likvidace srážkových 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Kyje</v>
      </c>
      <c r="G89" s="40"/>
      <c r="H89" s="40"/>
      <c r="I89" s="32" t="s">
        <v>22</v>
      </c>
      <c r="J89" s="79" t="str">
        <f>IF(J12="","",J12)</f>
        <v>7. 12. 2023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Městská část Praha 14, Bratří Venclíků 1073, Praha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Milan Dušek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J130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J131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J214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J252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J286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J292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100</v>
      </c>
      <c r="E103" s="184"/>
      <c r="F103" s="184"/>
      <c r="G103" s="184"/>
      <c r="H103" s="184"/>
      <c r="I103" s="184"/>
      <c r="J103" s="185">
        <f>J297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101</v>
      </c>
      <c r="E104" s="178"/>
      <c r="F104" s="178"/>
      <c r="G104" s="178"/>
      <c r="H104" s="178"/>
      <c r="I104" s="178"/>
      <c r="J104" s="179">
        <f>J299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J300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103</v>
      </c>
      <c r="E106" s="178"/>
      <c r="F106" s="178"/>
      <c r="G106" s="178"/>
      <c r="H106" s="178"/>
      <c r="I106" s="178"/>
      <c r="J106" s="179">
        <f>J303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J304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J306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J308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0" t="str">
        <f>E7</f>
        <v>Likvidace srážkových vod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87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PF - Likvidace srážkových vod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Kyje</v>
      </c>
      <c r="G123" s="40"/>
      <c r="H123" s="40"/>
      <c r="I123" s="32" t="s">
        <v>22</v>
      </c>
      <c r="J123" s="79" t="str">
        <f>IF(J12="","",J12)</f>
        <v>7. 12. 2023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Městská část Praha 14, Bratří Venclíků 1073, Praha</v>
      </c>
      <c r="G125" s="40"/>
      <c r="H125" s="40"/>
      <c r="I125" s="32" t="s">
        <v>30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Ing. Milan Dušek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87"/>
      <c r="B128" s="188"/>
      <c r="C128" s="189" t="s">
        <v>108</v>
      </c>
      <c r="D128" s="190" t="s">
        <v>61</v>
      </c>
      <c r="E128" s="190" t="s">
        <v>57</v>
      </c>
      <c r="F128" s="190" t="s">
        <v>58</v>
      </c>
      <c r="G128" s="190" t="s">
        <v>109</v>
      </c>
      <c r="H128" s="190" t="s">
        <v>110</v>
      </c>
      <c r="I128" s="190" t="s">
        <v>111</v>
      </c>
      <c r="J128" s="191" t="s">
        <v>91</v>
      </c>
      <c r="K128" s="192" t="s">
        <v>112</v>
      </c>
      <c r="L128" s="193"/>
      <c r="M128" s="100" t="s">
        <v>1</v>
      </c>
      <c r="N128" s="101" t="s">
        <v>40</v>
      </c>
      <c r="O128" s="101" t="s">
        <v>113</v>
      </c>
      <c r="P128" s="101" t="s">
        <v>114</v>
      </c>
      <c r="Q128" s="101" t="s">
        <v>115</v>
      </c>
      <c r="R128" s="101" t="s">
        <v>116</v>
      </c>
      <c r="S128" s="101" t="s">
        <v>117</v>
      </c>
      <c r="T128" s="102" t="s">
        <v>118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</row>
    <row r="129" s="2" customFormat="1" ht="22.8" customHeight="1">
      <c r="A129" s="38"/>
      <c r="B129" s="39"/>
      <c r="C129" s="107" t="s">
        <v>119</v>
      </c>
      <c r="D129" s="40"/>
      <c r="E129" s="40"/>
      <c r="F129" s="40"/>
      <c r="G129" s="40"/>
      <c r="H129" s="40"/>
      <c r="I129" s="40"/>
      <c r="J129" s="194">
        <f>BK129</f>
        <v>0</v>
      </c>
      <c r="K129" s="40"/>
      <c r="L129" s="44"/>
      <c r="M129" s="103"/>
      <c r="N129" s="195"/>
      <c r="O129" s="104"/>
      <c r="P129" s="196">
        <f>P130+P299+P303</f>
        <v>0</v>
      </c>
      <c r="Q129" s="104"/>
      <c r="R129" s="196">
        <f>R130+R299+R303</f>
        <v>1072.9553167260001</v>
      </c>
      <c r="S129" s="104"/>
      <c r="T129" s="197">
        <f>T130+T299+T303</f>
        <v>8.0375999999999994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93</v>
      </c>
      <c r="BK129" s="198">
        <f>BK130+BK299+BK303</f>
        <v>0</v>
      </c>
    </row>
    <row r="130" s="12" customFormat="1" ht="25.92" customHeight="1">
      <c r="A130" s="12"/>
      <c r="B130" s="199"/>
      <c r="C130" s="200"/>
      <c r="D130" s="201" t="s">
        <v>75</v>
      </c>
      <c r="E130" s="202" t="s">
        <v>120</v>
      </c>
      <c r="F130" s="202" t="s">
        <v>121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P131+P214+P252+P286+P292+P297</f>
        <v>0</v>
      </c>
      <c r="Q130" s="207"/>
      <c r="R130" s="208">
        <f>R131+R214+R252+R286+R292+R297</f>
        <v>1072.9527517260001</v>
      </c>
      <c r="S130" s="207"/>
      <c r="T130" s="209">
        <f>T131+T214+T252+T286+T292+T297</f>
        <v>8.0375999999999994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83</v>
      </c>
      <c r="AT130" s="211" t="s">
        <v>75</v>
      </c>
      <c r="AU130" s="211" t="s">
        <v>76</v>
      </c>
      <c r="AY130" s="210" t="s">
        <v>122</v>
      </c>
      <c r="BK130" s="212">
        <f>BK131+BK214+BK252+BK286+BK292+BK297</f>
        <v>0</v>
      </c>
    </row>
    <row r="131" s="12" customFormat="1" ht="22.8" customHeight="1">
      <c r="A131" s="12"/>
      <c r="B131" s="199"/>
      <c r="C131" s="200"/>
      <c r="D131" s="201" t="s">
        <v>75</v>
      </c>
      <c r="E131" s="213" t="s">
        <v>83</v>
      </c>
      <c r="F131" s="213" t="s">
        <v>123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SUM(P132:P213)</f>
        <v>0</v>
      </c>
      <c r="Q131" s="207"/>
      <c r="R131" s="208">
        <f>SUM(R132:R213)</f>
        <v>0.029277999999999998</v>
      </c>
      <c r="S131" s="207"/>
      <c r="T131" s="209">
        <f>SUM(T132:T213)</f>
        <v>8.0375999999999994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83</v>
      </c>
      <c r="AT131" s="211" t="s">
        <v>75</v>
      </c>
      <c r="AU131" s="211" t="s">
        <v>83</v>
      </c>
      <c r="AY131" s="210" t="s">
        <v>122</v>
      </c>
      <c r="BK131" s="212">
        <f>SUM(BK132:BK213)</f>
        <v>0</v>
      </c>
    </row>
    <row r="132" s="2" customFormat="1" ht="55.5" customHeight="1">
      <c r="A132" s="38"/>
      <c r="B132" s="39"/>
      <c r="C132" s="215" t="s">
        <v>83</v>
      </c>
      <c r="D132" s="215" t="s">
        <v>124</v>
      </c>
      <c r="E132" s="216" t="s">
        <v>125</v>
      </c>
      <c r="F132" s="217" t="s">
        <v>126</v>
      </c>
      <c r="G132" s="218" t="s">
        <v>127</v>
      </c>
      <c r="H132" s="219">
        <v>15.76</v>
      </c>
      <c r="I132" s="220"/>
      <c r="J132" s="221">
        <f>ROUND(I132*H132,2)</f>
        <v>0</v>
      </c>
      <c r="K132" s="222"/>
      <c r="L132" s="44"/>
      <c r="M132" s="223" t="s">
        <v>1</v>
      </c>
      <c r="N132" s="224" t="s">
        <v>41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0.28999999999999998</v>
      </c>
      <c r="T132" s="226">
        <f>S132*H132</f>
        <v>4.5703999999999994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128</v>
      </c>
      <c r="AT132" s="227" t="s">
        <v>124</v>
      </c>
      <c r="AU132" s="227" t="s">
        <v>85</v>
      </c>
      <c r="AY132" s="17" t="s">
        <v>122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83</v>
      </c>
      <c r="BK132" s="228">
        <f>ROUND(I132*H132,2)</f>
        <v>0</v>
      </c>
      <c r="BL132" s="17" t="s">
        <v>128</v>
      </c>
      <c r="BM132" s="227" t="s">
        <v>129</v>
      </c>
    </row>
    <row r="133" s="13" customFormat="1">
      <c r="A133" s="13"/>
      <c r="B133" s="229"/>
      <c r="C133" s="230"/>
      <c r="D133" s="231" t="s">
        <v>130</v>
      </c>
      <c r="E133" s="232" t="s">
        <v>1</v>
      </c>
      <c r="F133" s="233" t="s">
        <v>131</v>
      </c>
      <c r="G133" s="230"/>
      <c r="H133" s="234">
        <v>15.76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130</v>
      </c>
      <c r="AU133" s="240" t="s">
        <v>85</v>
      </c>
      <c r="AV133" s="13" t="s">
        <v>85</v>
      </c>
      <c r="AW133" s="13" t="s">
        <v>32</v>
      </c>
      <c r="AX133" s="13" t="s">
        <v>83</v>
      </c>
      <c r="AY133" s="240" t="s">
        <v>122</v>
      </c>
    </row>
    <row r="134" s="2" customFormat="1" ht="49.05" customHeight="1">
      <c r="A134" s="38"/>
      <c r="B134" s="39"/>
      <c r="C134" s="215" t="s">
        <v>85</v>
      </c>
      <c r="D134" s="215" t="s">
        <v>124</v>
      </c>
      <c r="E134" s="216" t="s">
        <v>132</v>
      </c>
      <c r="F134" s="217" t="s">
        <v>133</v>
      </c>
      <c r="G134" s="218" t="s">
        <v>127</v>
      </c>
      <c r="H134" s="219">
        <v>15.76</v>
      </c>
      <c r="I134" s="220"/>
      <c r="J134" s="221">
        <f>ROUND(I134*H134,2)</f>
        <v>0</v>
      </c>
      <c r="K134" s="222"/>
      <c r="L134" s="44"/>
      <c r="M134" s="223" t="s">
        <v>1</v>
      </c>
      <c r="N134" s="224" t="s">
        <v>41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0.22</v>
      </c>
      <c r="T134" s="226">
        <f>S134*H134</f>
        <v>3.4672000000000001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128</v>
      </c>
      <c r="AT134" s="227" t="s">
        <v>124</v>
      </c>
      <c r="AU134" s="227" t="s">
        <v>85</v>
      </c>
      <c r="AY134" s="17" t="s">
        <v>122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83</v>
      </c>
      <c r="BK134" s="228">
        <f>ROUND(I134*H134,2)</f>
        <v>0</v>
      </c>
      <c r="BL134" s="17" t="s">
        <v>128</v>
      </c>
      <c r="BM134" s="227" t="s">
        <v>134</v>
      </c>
    </row>
    <row r="135" s="13" customFormat="1">
      <c r="A135" s="13"/>
      <c r="B135" s="229"/>
      <c r="C135" s="230"/>
      <c r="D135" s="231" t="s">
        <v>130</v>
      </c>
      <c r="E135" s="232" t="s">
        <v>1</v>
      </c>
      <c r="F135" s="233" t="s">
        <v>131</v>
      </c>
      <c r="G135" s="230"/>
      <c r="H135" s="234">
        <v>15.76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130</v>
      </c>
      <c r="AU135" s="240" t="s">
        <v>85</v>
      </c>
      <c r="AV135" s="13" t="s">
        <v>85</v>
      </c>
      <c r="AW135" s="13" t="s">
        <v>32</v>
      </c>
      <c r="AX135" s="13" t="s">
        <v>83</v>
      </c>
      <c r="AY135" s="240" t="s">
        <v>122</v>
      </c>
    </row>
    <row r="136" s="2" customFormat="1" ht="24.15" customHeight="1">
      <c r="A136" s="38"/>
      <c r="B136" s="39"/>
      <c r="C136" s="215" t="s">
        <v>135</v>
      </c>
      <c r="D136" s="215" t="s">
        <v>124</v>
      </c>
      <c r="E136" s="216" t="s">
        <v>136</v>
      </c>
      <c r="F136" s="217" t="s">
        <v>137</v>
      </c>
      <c r="G136" s="218" t="s">
        <v>127</v>
      </c>
      <c r="H136" s="219">
        <v>616.82000000000005</v>
      </c>
      <c r="I136" s="220"/>
      <c r="J136" s="221">
        <f>ROUND(I136*H136,2)</f>
        <v>0</v>
      </c>
      <c r="K136" s="222"/>
      <c r="L136" s="44"/>
      <c r="M136" s="223" t="s">
        <v>1</v>
      </c>
      <c r="N136" s="224" t="s">
        <v>41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128</v>
      </c>
      <c r="AT136" s="227" t="s">
        <v>124</v>
      </c>
      <c r="AU136" s="227" t="s">
        <v>85</v>
      </c>
      <c r="AY136" s="17" t="s">
        <v>122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83</v>
      </c>
      <c r="BK136" s="228">
        <f>ROUND(I136*H136,2)</f>
        <v>0</v>
      </c>
      <c r="BL136" s="17" t="s">
        <v>128</v>
      </c>
      <c r="BM136" s="227" t="s">
        <v>138</v>
      </c>
    </row>
    <row r="137" s="13" customFormat="1">
      <c r="A137" s="13"/>
      <c r="B137" s="229"/>
      <c r="C137" s="230"/>
      <c r="D137" s="231" t="s">
        <v>130</v>
      </c>
      <c r="E137" s="232" t="s">
        <v>1</v>
      </c>
      <c r="F137" s="233" t="s">
        <v>139</v>
      </c>
      <c r="G137" s="230"/>
      <c r="H137" s="234">
        <v>88.319999999999993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130</v>
      </c>
      <c r="AU137" s="240" t="s">
        <v>85</v>
      </c>
      <c r="AV137" s="13" t="s">
        <v>85</v>
      </c>
      <c r="AW137" s="13" t="s">
        <v>32</v>
      </c>
      <c r="AX137" s="13" t="s">
        <v>76</v>
      </c>
      <c r="AY137" s="240" t="s">
        <v>122</v>
      </c>
    </row>
    <row r="138" s="13" customFormat="1">
      <c r="A138" s="13"/>
      <c r="B138" s="229"/>
      <c r="C138" s="230"/>
      <c r="D138" s="231" t="s">
        <v>130</v>
      </c>
      <c r="E138" s="232" t="s">
        <v>1</v>
      </c>
      <c r="F138" s="233" t="s">
        <v>140</v>
      </c>
      <c r="G138" s="230"/>
      <c r="H138" s="234">
        <v>528.5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130</v>
      </c>
      <c r="AU138" s="240" t="s">
        <v>85</v>
      </c>
      <c r="AV138" s="13" t="s">
        <v>85</v>
      </c>
      <c r="AW138" s="13" t="s">
        <v>32</v>
      </c>
      <c r="AX138" s="13" t="s">
        <v>76</v>
      </c>
      <c r="AY138" s="240" t="s">
        <v>122</v>
      </c>
    </row>
    <row r="139" s="14" customFormat="1">
      <c r="A139" s="14"/>
      <c r="B139" s="241"/>
      <c r="C139" s="242"/>
      <c r="D139" s="231" t="s">
        <v>130</v>
      </c>
      <c r="E139" s="243" t="s">
        <v>1</v>
      </c>
      <c r="F139" s="244" t="s">
        <v>141</v>
      </c>
      <c r="G139" s="242"/>
      <c r="H139" s="245">
        <v>616.81999999999994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130</v>
      </c>
      <c r="AU139" s="251" t="s">
        <v>85</v>
      </c>
      <c r="AV139" s="14" t="s">
        <v>128</v>
      </c>
      <c r="AW139" s="14" t="s">
        <v>32</v>
      </c>
      <c r="AX139" s="14" t="s">
        <v>83</v>
      </c>
      <c r="AY139" s="251" t="s">
        <v>122</v>
      </c>
    </row>
    <row r="140" s="2" customFormat="1" ht="49.05" customHeight="1">
      <c r="A140" s="38"/>
      <c r="B140" s="39"/>
      <c r="C140" s="215" t="s">
        <v>128</v>
      </c>
      <c r="D140" s="215" t="s">
        <v>124</v>
      </c>
      <c r="E140" s="216" t="s">
        <v>142</v>
      </c>
      <c r="F140" s="217" t="s">
        <v>143</v>
      </c>
      <c r="G140" s="218" t="s">
        <v>144</v>
      </c>
      <c r="H140" s="219">
        <v>36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41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128</v>
      </c>
      <c r="AT140" s="227" t="s">
        <v>124</v>
      </c>
      <c r="AU140" s="227" t="s">
        <v>85</v>
      </c>
      <c r="AY140" s="17" t="s">
        <v>122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83</v>
      </c>
      <c r="BK140" s="228">
        <f>ROUND(I140*H140,2)</f>
        <v>0</v>
      </c>
      <c r="BL140" s="17" t="s">
        <v>128</v>
      </c>
      <c r="BM140" s="227" t="s">
        <v>145</v>
      </c>
    </row>
    <row r="141" s="13" customFormat="1">
      <c r="A141" s="13"/>
      <c r="B141" s="229"/>
      <c r="C141" s="230"/>
      <c r="D141" s="231" t="s">
        <v>130</v>
      </c>
      <c r="E141" s="232" t="s">
        <v>1</v>
      </c>
      <c r="F141" s="233" t="s">
        <v>146</v>
      </c>
      <c r="G141" s="230"/>
      <c r="H141" s="234">
        <v>36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130</v>
      </c>
      <c r="AU141" s="240" t="s">
        <v>85</v>
      </c>
      <c r="AV141" s="13" t="s">
        <v>85</v>
      </c>
      <c r="AW141" s="13" t="s">
        <v>32</v>
      </c>
      <c r="AX141" s="13" t="s">
        <v>83</v>
      </c>
      <c r="AY141" s="240" t="s">
        <v>122</v>
      </c>
    </row>
    <row r="142" s="2" customFormat="1" ht="49.05" customHeight="1">
      <c r="A142" s="38"/>
      <c r="B142" s="39"/>
      <c r="C142" s="215" t="s">
        <v>147</v>
      </c>
      <c r="D142" s="215" t="s">
        <v>124</v>
      </c>
      <c r="E142" s="216" t="s">
        <v>148</v>
      </c>
      <c r="F142" s="217" t="s">
        <v>149</v>
      </c>
      <c r="G142" s="218" t="s">
        <v>144</v>
      </c>
      <c r="H142" s="219">
        <v>54</v>
      </c>
      <c r="I142" s="220"/>
      <c r="J142" s="221">
        <f>ROUND(I142*H142,2)</f>
        <v>0</v>
      </c>
      <c r="K142" s="222"/>
      <c r="L142" s="44"/>
      <c r="M142" s="223" t="s">
        <v>1</v>
      </c>
      <c r="N142" s="224" t="s">
        <v>41</v>
      </c>
      <c r="O142" s="91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128</v>
      </c>
      <c r="AT142" s="227" t="s">
        <v>124</v>
      </c>
      <c r="AU142" s="227" t="s">
        <v>85</v>
      </c>
      <c r="AY142" s="17" t="s">
        <v>122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83</v>
      </c>
      <c r="BK142" s="228">
        <f>ROUND(I142*H142,2)</f>
        <v>0</v>
      </c>
      <c r="BL142" s="17" t="s">
        <v>128</v>
      </c>
      <c r="BM142" s="227" t="s">
        <v>150</v>
      </c>
    </row>
    <row r="143" s="13" customFormat="1">
      <c r="A143" s="13"/>
      <c r="B143" s="229"/>
      <c r="C143" s="230"/>
      <c r="D143" s="231" t="s">
        <v>130</v>
      </c>
      <c r="E143" s="232" t="s">
        <v>1</v>
      </c>
      <c r="F143" s="233" t="s">
        <v>151</v>
      </c>
      <c r="G143" s="230"/>
      <c r="H143" s="234">
        <v>54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130</v>
      </c>
      <c r="AU143" s="240" t="s">
        <v>85</v>
      </c>
      <c r="AV143" s="13" t="s">
        <v>85</v>
      </c>
      <c r="AW143" s="13" t="s">
        <v>32</v>
      </c>
      <c r="AX143" s="13" t="s">
        <v>83</v>
      </c>
      <c r="AY143" s="240" t="s">
        <v>122</v>
      </c>
    </row>
    <row r="144" s="2" customFormat="1" ht="49.05" customHeight="1">
      <c r="A144" s="38"/>
      <c r="B144" s="39"/>
      <c r="C144" s="215" t="s">
        <v>152</v>
      </c>
      <c r="D144" s="215" t="s">
        <v>124</v>
      </c>
      <c r="E144" s="216" t="s">
        <v>153</v>
      </c>
      <c r="F144" s="217" t="s">
        <v>154</v>
      </c>
      <c r="G144" s="218" t="s">
        <v>144</v>
      </c>
      <c r="H144" s="219">
        <v>870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41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128</v>
      </c>
      <c r="AT144" s="227" t="s">
        <v>124</v>
      </c>
      <c r="AU144" s="227" t="s">
        <v>85</v>
      </c>
      <c r="AY144" s="17" t="s">
        <v>122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83</v>
      </c>
      <c r="BK144" s="228">
        <f>ROUND(I144*H144,2)</f>
        <v>0</v>
      </c>
      <c r="BL144" s="17" t="s">
        <v>128</v>
      </c>
      <c r="BM144" s="227" t="s">
        <v>155</v>
      </c>
    </row>
    <row r="145" s="13" customFormat="1">
      <c r="A145" s="13"/>
      <c r="B145" s="229"/>
      <c r="C145" s="230"/>
      <c r="D145" s="231" t="s">
        <v>130</v>
      </c>
      <c r="E145" s="232" t="s">
        <v>1</v>
      </c>
      <c r="F145" s="233" t="s">
        <v>156</v>
      </c>
      <c r="G145" s="230"/>
      <c r="H145" s="234">
        <v>420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130</v>
      </c>
      <c r="AU145" s="240" t="s">
        <v>85</v>
      </c>
      <c r="AV145" s="13" t="s">
        <v>85</v>
      </c>
      <c r="AW145" s="13" t="s">
        <v>32</v>
      </c>
      <c r="AX145" s="13" t="s">
        <v>76</v>
      </c>
      <c r="AY145" s="240" t="s">
        <v>122</v>
      </c>
    </row>
    <row r="146" s="13" customFormat="1">
      <c r="A146" s="13"/>
      <c r="B146" s="229"/>
      <c r="C146" s="230"/>
      <c r="D146" s="231" t="s">
        <v>130</v>
      </c>
      <c r="E146" s="232" t="s">
        <v>1</v>
      </c>
      <c r="F146" s="233" t="s">
        <v>157</v>
      </c>
      <c r="G146" s="230"/>
      <c r="H146" s="234">
        <v>110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130</v>
      </c>
      <c r="AU146" s="240" t="s">
        <v>85</v>
      </c>
      <c r="AV146" s="13" t="s">
        <v>85</v>
      </c>
      <c r="AW146" s="13" t="s">
        <v>32</v>
      </c>
      <c r="AX146" s="13" t="s">
        <v>76</v>
      </c>
      <c r="AY146" s="240" t="s">
        <v>122</v>
      </c>
    </row>
    <row r="147" s="13" customFormat="1">
      <c r="A147" s="13"/>
      <c r="B147" s="229"/>
      <c r="C147" s="230"/>
      <c r="D147" s="231" t="s">
        <v>130</v>
      </c>
      <c r="E147" s="232" t="s">
        <v>1</v>
      </c>
      <c r="F147" s="233" t="s">
        <v>158</v>
      </c>
      <c r="G147" s="230"/>
      <c r="H147" s="234">
        <v>340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130</v>
      </c>
      <c r="AU147" s="240" t="s">
        <v>85</v>
      </c>
      <c r="AV147" s="13" t="s">
        <v>85</v>
      </c>
      <c r="AW147" s="13" t="s">
        <v>32</v>
      </c>
      <c r="AX147" s="13" t="s">
        <v>76</v>
      </c>
      <c r="AY147" s="240" t="s">
        <v>122</v>
      </c>
    </row>
    <row r="148" s="14" customFormat="1">
      <c r="A148" s="14"/>
      <c r="B148" s="241"/>
      <c r="C148" s="242"/>
      <c r="D148" s="231" t="s">
        <v>130</v>
      </c>
      <c r="E148" s="243" t="s">
        <v>1</v>
      </c>
      <c r="F148" s="244" t="s">
        <v>141</v>
      </c>
      <c r="G148" s="242"/>
      <c r="H148" s="245">
        <v>870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130</v>
      </c>
      <c r="AU148" s="251" t="s">
        <v>85</v>
      </c>
      <c r="AV148" s="14" t="s">
        <v>128</v>
      </c>
      <c r="AW148" s="14" t="s">
        <v>32</v>
      </c>
      <c r="AX148" s="14" t="s">
        <v>83</v>
      </c>
      <c r="AY148" s="251" t="s">
        <v>122</v>
      </c>
    </row>
    <row r="149" s="2" customFormat="1" ht="44.25" customHeight="1">
      <c r="A149" s="38"/>
      <c r="B149" s="39"/>
      <c r="C149" s="215" t="s">
        <v>159</v>
      </c>
      <c r="D149" s="215" t="s">
        <v>124</v>
      </c>
      <c r="E149" s="216" t="s">
        <v>160</v>
      </c>
      <c r="F149" s="217" t="s">
        <v>161</v>
      </c>
      <c r="G149" s="218" t="s">
        <v>144</v>
      </c>
      <c r="H149" s="219">
        <v>88.319999999999993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41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128</v>
      </c>
      <c r="AT149" s="227" t="s">
        <v>124</v>
      </c>
      <c r="AU149" s="227" t="s">
        <v>85</v>
      </c>
      <c r="AY149" s="17" t="s">
        <v>122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83</v>
      </c>
      <c r="BK149" s="228">
        <f>ROUND(I149*H149,2)</f>
        <v>0</v>
      </c>
      <c r="BL149" s="17" t="s">
        <v>128</v>
      </c>
      <c r="BM149" s="227" t="s">
        <v>162</v>
      </c>
    </row>
    <row r="150" s="13" customFormat="1">
      <c r="A150" s="13"/>
      <c r="B150" s="229"/>
      <c r="C150" s="230"/>
      <c r="D150" s="231" t="s">
        <v>130</v>
      </c>
      <c r="E150" s="232" t="s">
        <v>1</v>
      </c>
      <c r="F150" s="233" t="s">
        <v>163</v>
      </c>
      <c r="G150" s="230"/>
      <c r="H150" s="234">
        <v>88.319999999999993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130</v>
      </c>
      <c r="AU150" s="240" t="s">
        <v>85</v>
      </c>
      <c r="AV150" s="13" t="s">
        <v>85</v>
      </c>
      <c r="AW150" s="13" t="s">
        <v>32</v>
      </c>
      <c r="AX150" s="13" t="s">
        <v>83</v>
      </c>
      <c r="AY150" s="240" t="s">
        <v>122</v>
      </c>
    </row>
    <row r="151" s="2" customFormat="1" ht="44.25" customHeight="1">
      <c r="A151" s="38"/>
      <c r="B151" s="39"/>
      <c r="C151" s="215" t="s">
        <v>164</v>
      </c>
      <c r="D151" s="215" t="s">
        <v>124</v>
      </c>
      <c r="E151" s="216" t="s">
        <v>165</v>
      </c>
      <c r="F151" s="217" t="s">
        <v>166</v>
      </c>
      <c r="G151" s="218" t="s">
        <v>144</v>
      </c>
      <c r="H151" s="219">
        <v>78.299999999999997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128</v>
      </c>
      <c r="AT151" s="227" t="s">
        <v>124</v>
      </c>
      <c r="AU151" s="227" t="s">
        <v>85</v>
      </c>
      <c r="AY151" s="17" t="s">
        <v>122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83</v>
      </c>
      <c r="BK151" s="228">
        <f>ROUND(I151*H151,2)</f>
        <v>0</v>
      </c>
      <c r="BL151" s="17" t="s">
        <v>128</v>
      </c>
      <c r="BM151" s="227" t="s">
        <v>167</v>
      </c>
    </row>
    <row r="152" s="13" customFormat="1">
      <c r="A152" s="13"/>
      <c r="B152" s="229"/>
      <c r="C152" s="230"/>
      <c r="D152" s="231" t="s">
        <v>130</v>
      </c>
      <c r="E152" s="232" t="s">
        <v>1</v>
      </c>
      <c r="F152" s="233" t="s">
        <v>168</v>
      </c>
      <c r="G152" s="230"/>
      <c r="H152" s="234">
        <v>11.43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130</v>
      </c>
      <c r="AU152" s="240" t="s">
        <v>85</v>
      </c>
      <c r="AV152" s="13" t="s">
        <v>85</v>
      </c>
      <c r="AW152" s="13" t="s">
        <v>32</v>
      </c>
      <c r="AX152" s="13" t="s">
        <v>76</v>
      </c>
      <c r="AY152" s="240" t="s">
        <v>122</v>
      </c>
    </row>
    <row r="153" s="13" customFormat="1">
      <c r="A153" s="13"/>
      <c r="B153" s="229"/>
      <c r="C153" s="230"/>
      <c r="D153" s="231" t="s">
        <v>130</v>
      </c>
      <c r="E153" s="232" t="s">
        <v>1</v>
      </c>
      <c r="F153" s="233" t="s">
        <v>169</v>
      </c>
      <c r="G153" s="230"/>
      <c r="H153" s="234">
        <v>39.509999999999998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130</v>
      </c>
      <c r="AU153" s="240" t="s">
        <v>85</v>
      </c>
      <c r="AV153" s="13" t="s">
        <v>85</v>
      </c>
      <c r="AW153" s="13" t="s">
        <v>32</v>
      </c>
      <c r="AX153" s="13" t="s">
        <v>76</v>
      </c>
      <c r="AY153" s="240" t="s">
        <v>122</v>
      </c>
    </row>
    <row r="154" s="13" customFormat="1">
      <c r="A154" s="13"/>
      <c r="B154" s="229"/>
      <c r="C154" s="230"/>
      <c r="D154" s="231" t="s">
        <v>130</v>
      </c>
      <c r="E154" s="232" t="s">
        <v>1</v>
      </c>
      <c r="F154" s="233" t="s">
        <v>170</v>
      </c>
      <c r="G154" s="230"/>
      <c r="H154" s="234">
        <v>6.2999999999999998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130</v>
      </c>
      <c r="AU154" s="240" t="s">
        <v>85</v>
      </c>
      <c r="AV154" s="13" t="s">
        <v>85</v>
      </c>
      <c r="AW154" s="13" t="s">
        <v>32</v>
      </c>
      <c r="AX154" s="13" t="s">
        <v>76</v>
      </c>
      <c r="AY154" s="240" t="s">
        <v>122</v>
      </c>
    </row>
    <row r="155" s="13" customFormat="1">
      <c r="A155" s="13"/>
      <c r="B155" s="229"/>
      <c r="C155" s="230"/>
      <c r="D155" s="231" t="s">
        <v>130</v>
      </c>
      <c r="E155" s="232" t="s">
        <v>1</v>
      </c>
      <c r="F155" s="233" t="s">
        <v>171</v>
      </c>
      <c r="G155" s="230"/>
      <c r="H155" s="234">
        <v>12.15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130</v>
      </c>
      <c r="AU155" s="240" t="s">
        <v>85</v>
      </c>
      <c r="AV155" s="13" t="s">
        <v>85</v>
      </c>
      <c r="AW155" s="13" t="s">
        <v>32</v>
      </c>
      <c r="AX155" s="13" t="s">
        <v>76</v>
      </c>
      <c r="AY155" s="240" t="s">
        <v>122</v>
      </c>
    </row>
    <row r="156" s="13" customFormat="1">
      <c r="A156" s="13"/>
      <c r="B156" s="229"/>
      <c r="C156" s="230"/>
      <c r="D156" s="231" t="s">
        <v>130</v>
      </c>
      <c r="E156" s="232" t="s">
        <v>1</v>
      </c>
      <c r="F156" s="233" t="s">
        <v>172</v>
      </c>
      <c r="G156" s="230"/>
      <c r="H156" s="234">
        <v>8.9100000000000001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130</v>
      </c>
      <c r="AU156" s="240" t="s">
        <v>85</v>
      </c>
      <c r="AV156" s="13" t="s">
        <v>85</v>
      </c>
      <c r="AW156" s="13" t="s">
        <v>32</v>
      </c>
      <c r="AX156" s="13" t="s">
        <v>76</v>
      </c>
      <c r="AY156" s="240" t="s">
        <v>122</v>
      </c>
    </row>
    <row r="157" s="14" customFormat="1">
      <c r="A157" s="14"/>
      <c r="B157" s="241"/>
      <c r="C157" s="242"/>
      <c r="D157" s="231" t="s">
        <v>130</v>
      </c>
      <c r="E157" s="243" t="s">
        <v>1</v>
      </c>
      <c r="F157" s="244" t="s">
        <v>141</v>
      </c>
      <c r="G157" s="242"/>
      <c r="H157" s="245">
        <v>78.299999999999997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130</v>
      </c>
      <c r="AU157" s="251" t="s">
        <v>85</v>
      </c>
      <c r="AV157" s="14" t="s">
        <v>128</v>
      </c>
      <c r="AW157" s="14" t="s">
        <v>32</v>
      </c>
      <c r="AX157" s="14" t="s">
        <v>83</v>
      </c>
      <c r="AY157" s="251" t="s">
        <v>122</v>
      </c>
    </row>
    <row r="158" s="2" customFormat="1" ht="62.7" customHeight="1">
      <c r="A158" s="38"/>
      <c r="B158" s="39"/>
      <c r="C158" s="215" t="s">
        <v>173</v>
      </c>
      <c r="D158" s="215" t="s">
        <v>124</v>
      </c>
      <c r="E158" s="216" t="s">
        <v>174</v>
      </c>
      <c r="F158" s="217" t="s">
        <v>175</v>
      </c>
      <c r="G158" s="218" t="s">
        <v>144</v>
      </c>
      <c r="H158" s="219">
        <v>526.98000000000002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41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128</v>
      </c>
      <c r="AT158" s="227" t="s">
        <v>124</v>
      </c>
      <c r="AU158" s="227" t="s">
        <v>85</v>
      </c>
      <c r="AY158" s="17" t="s">
        <v>122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83</v>
      </c>
      <c r="BK158" s="228">
        <f>ROUND(I158*H158,2)</f>
        <v>0</v>
      </c>
      <c r="BL158" s="17" t="s">
        <v>128</v>
      </c>
      <c r="BM158" s="227" t="s">
        <v>176</v>
      </c>
    </row>
    <row r="159" s="13" customFormat="1">
      <c r="A159" s="13"/>
      <c r="B159" s="229"/>
      <c r="C159" s="230"/>
      <c r="D159" s="231" t="s">
        <v>130</v>
      </c>
      <c r="E159" s="232" t="s">
        <v>1</v>
      </c>
      <c r="F159" s="233" t="s">
        <v>177</v>
      </c>
      <c r="G159" s="230"/>
      <c r="H159" s="234">
        <v>526.98000000000002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130</v>
      </c>
      <c r="AU159" s="240" t="s">
        <v>85</v>
      </c>
      <c r="AV159" s="13" t="s">
        <v>85</v>
      </c>
      <c r="AW159" s="13" t="s">
        <v>32</v>
      </c>
      <c r="AX159" s="13" t="s">
        <v>76</v>
      </c>
      <c r="AY159" s="240" t="s">
        <v>122</v>
      </c>
    </row>
    <row r="160" s="14" customFormat="1">
      <c r="A160" s="14"/>
      <c r="B160" s="241"/>
      <c r="C160" s="242"/>
      <c r="D160" s="231" t="s">
        <v>130</v>
      </c>
      <c r="E160" s="243" t="s">
        <v>1</v>
      </c>
      <c r="F160" s="244" t="s">
        <v>141</v>
      </c>
      <c r="G160" s="242"/>
      <c r="H160" s="245">
        <v>526.98000000000002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130</v>
      </c>
      <c r="AU160" s="251" t="s">
        <v>85</v>
      </c>
      <c r="AV160" s="14" t="s">
        <v>128</v>
      </c>
      <c r="AW160" s="14" t="s">
        <v>32</v>
      </c>
      <c r="AX160" s="14" t="s">
        <v>83</v>
      </c>
      <c r="AY160" s="251" t="s">
        <v>122</v>
      </c>
    </row>
    <row r="161" s="2" customFormat="1" ht="37.8" customHeight="1">
      <c r="A161" s="38"/>
      <c r="B161" s="39"/>
      <c r="C161" s="215" t="s">
        <v>178</v>
      </c>
      <c r="D161" s="215" t="s">
        <v>124</v>
      </c>
      <c r="E161" s="216" t="s">
        <v>179</v>
      </c>
      <c r="F161" s="217" t="s">
        <v>180</v>
      </c>
      <c r="G161" s="218" t="s">
        <v>144</v>
      </c>
      <c r="H161" s="219">
        <v>1188.3019999999999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41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128</v>
      </c>
      <c r="AT161" s="227" t="s">
        <v>124</v>
      </c>
      <c r="AU161" s="227" t="s">
        <v>85</v>
      </c>
      <c r="AY161" s="17" t="s">
        <v>122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83</v>
      </c>
      <c r="BK161" s="228">
        <f>ROUND(I161*H161,2)</f>
        <v>0</v>
      </c>
      <c r="BL161" s="17" t="s">
        <v>128</v>
      </c>
      <c r="BM161" s="227" t="s">
        <v>181</v>
      </c>
    </row>
    <row r="162" s="13" customFormat="1">
      <c r="A162" s="13"/>
      <c r="B162" s="229"/>
      <c r="C162" s="230"/>
      <c r="D162" s="231" t="s">
        <v>130</v>
      </c>
      <c r="E162" s="232" t="s">
        <v>1</v>
      </c>
      <c r="F162" s="233" t="s">
        <v>182</v>
      </c>
      <c r="G162" s="230"/>
      <c r="H162" s="234">
        <v>960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130</v>
      </c>
      <c r="AU162" s="240" t="s">
        <v>85</v>
      </c>
      <c r="AV162" s="13" t="s">
        <v>85</v>
      </c>
      <c r="AW162" s="13" t="s">
        <v>32</v>
      </c>
      <c r="AX162" s="13" t="s">
        <v>76</v>
      </c>
      <c r="AY162" s="240" t="s">
        <v>122</v>
      </c>
    </row>
    <row r="163" s="13" customFormat="1">
      <c r="A163" s="13"/>
      <c r="B163" s="229"/>
      <c r="C163" s="230"/>
      <c r="D163" s="231" t="s">
        <v>130</v>
      </c>
      <c r="E163" s="232" t="s">
        <v>1</v>
      </c>
      <c r="F163" s="233" t="s">
        <v>183</v>
      </c>
      <c r="G163" s="230"/>
      <c r="H163" s="234">
        <v>61.682000000000002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130</v>
      </c>
      <c r="AU163" s="240" t="s">
        <v>85</v>
      </c>
      <c r="AV163" s="13" t="s">
        <v>85</v>
      </c>
      <c r="AW163" s="13" t="s">
        <v>32</v>
      </c>
      <c r="AX163" s="13" t="s">
        <v>76</v>
      </c>
      <c r="AY163" s="240" t="s">
        <v>122</v>
      </c>
    </row>
    <row r="164" s="13" customFormat="1">
      <c r="A164" s="13"/>
      <c r="B164" s="229"/>
      <c r="C164" s="230"/>
      <c r="D164" s="231" t="s">
        <v>130</v>
      </c>
      <c r="E164" s="232" t="s">
        <v>1</v>
      </c>
      <c r="F164" s="233" t="s">
        <v>184</v>
      </c>
      <c r="G164" s="230"/>
      <c r="H164" s="234">
        <v>88.319999999999993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130</v>
      </c>
      <c r="AU164" s="240" t="s">
        <v>85</v>
      </c>
      <c r="AV164" s="13" t="s">
        <v>85</v>
      </c>
      <c r="AW164" s="13" t="s">
        <v>32</v>
      </c>
      <c r="AX164" s="13" t="s">
        <v>76</v>
      </c>
      <c r="AY164" s="240" t="s">
        <v>122</v>
      </c>
    </row>
    <row r="165" s="13" customFormat="1">
      <c r="A165" s="13"/>
      <c r="B165" s="229"/>
      <c r="C165" s="230"/>
      <c r="D165" s="231" t="s">
        <v>130</v>
      </c>
      <c r="E165" s="232" t="s">
        <v>1</v>
      </c>
      <c r="F165" s="233" t="s">
        <v>185</v>
      </c>
      <c r="G165" s="230"/>
      <c r="H165" s="234">
        <v>78.299999999999997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130</v>
      </c>
      <c r="AU165" s="240" t="s">
        <v>85</v>
      </c>
      <c r="AV165" s="13" t="s">
        <v>85</v>
      </c>
      <c r="AW165" s="13" t="s">
        <v>32</v>
      </c>
      <c r="AX165" s="13" t="s">
        <v>76</v>
      </c>
      <c r="AY165" s="240" t="s">
        <v>122</v>
      </c>
    </row>
    <row r="166" s="14" customFormat="1">
      <c r="A166" s="14"/>
      <c r="B166" s="241"/>
      <c r="C166" s="242"/>
      <c r="D166" s="231" t="s">
        <v>130</v>
      </c>
      <c r="E166" s="243" t="s">
        <v>1</v>
      </c>
      <c r="F166" s="244" t="s">
        <v>141</v>
      </c>
      <c r="G166" s="242"/>
      <c r="H166" s="245">
        <v>1188.3019999999999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130</v>
      </c>
      <c r="AU166" s="251" t="s">
        <v>85</v>
      </c>
      <c r="AV166" s="14" t="s">
        <v>128</v>
      </c>
      <c r="AW166" s="14" t="s">
        <v>32</v>
      </c>
      <c r="AX166" s="14" t="s">
        <v>83</v>
      </c>
      <c r="AY166" s="251" t="s">
        <v>122</v>
      </c>
    </row>
    <row r="167" s="2" customFormat="1" ht="37.8" customHeight="1">
      <c r="A167" s="38"/>
      <c r="B167" s="39"/>
      <c r="C167" s="215" t="s">
        <v>186</v>
      </c>
      <c r="D167" s="215" t="s">
        <v>124</v>
      </c>
      <c r="E167" s="216" t="s">
        <v>187</v>
      </c>
      <c r="F167" s="217" t="s">
        <v>188</v>
      </c>
      <c r="G167" s="218" t="s">
        <v>144</v>
      </c>
      <c r="H167" s="219">
        <v>11883.02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41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128</v>
      </c>
      <c r="AT167" s="227" t="s">
        <v>124</v>
      </c>
      <c r="AU167" s="227" t="s">
        <v>85</v>
      </c>
      <c r="AY167" s="17" t="s">
        <v>122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83</v>
      </c>
      <c r="BK167" s="228">
        <f>ROUND(I167*H167,2)</f>
        <v>0</v>
      </c>
      <c r="BL167" s="17" t="s">
        <v>128</v>
      </c>
      <c r="BM167" s="227" t="s">
        <v>189</v>
      </c>
    </row>
    <row r="168" s="13" customFormat="1">
      <c r="A168" s="13"/>
      <c r="B168" s="229"/>
      <c r="C168" s="230"/>
      <c r="D168" s="231" t="s">
        <v>130</v>
      </c>
      <c r="E168" s="232" t="s">
        <v>1</v>
      </c>
      <c r="F168" s="233" t="s">
        <v>190</v>
      </c>
      <c r="G168" s="230"/>
      <c r="H168" s="234">
        <v>11883.02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130</v>
      </c>
      <c r="AU168" s="240" t="s">
        <v>85</v>
      </c>
      <c r="AV168" s="13" t="s">
        <v>85</v>
      </c>
      <c r="AW168" s="13" t="s">
        <v>32</v>
      </c>
      <c r="AX168" s="13" t="s">
        <v>76</v>
      </c>
      <c r="AY168" s="240" t="s">
        <v>122</v>
      </c>
    </row>
    <row r="169" s="14" customFormat="1">
      <c r="A169" s="14"/>
      <c r="B169" s="241"/>
      <c r="C169" s="242"/>
      <c r="D169" s="231" t="s">
        <v>130</v>
      </c>
      <c r="E169" s="243" t="s">
        <v>1</v>
      </c>
      <c r="F169" s="244" t="s">
        <v>141</v>
      </c>
      <c r="G169" s="242"/>
      <c r="H169" s="245">
        <v>11883.02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130</v>
      </c>
      <c r="AU169" s="251" t="s">
        <v>85</v>
      </c>
      <c r="AV169" s="14" t="s">
        <v>128</v>
      </c>
      <c r="AW169" s="14" t="s">
        <v>32</v>
      </c>
      <c r="AX169" s="14" t="s">
        <v>83</v>
      </c>
      <c r="AY169" s="251" t="s">
        <v>122</v>
      </c>
    </row>
    <row r="170" s="2" customFormat="1" ht="44.25" customHeight="1">
      <c r="A170" s="38"/>
      <c r="B170" s="39"/>
      <c r="C170" s="215" t="s">
        <v>191</v>
      </c>
      <c r="D170" s="215" t="s">
        <v>124</v>
      </c>
      <c r="E170" s="216" t="s">
        <v>192</v>
      </c>
      <c r="F170" s="217" t="s">
        <v>193</v>
      </c>
      <c r="G170" s="218" t="s">
        <v>144</v>
      </c>
      <c r="H170" s="219">
        <v>526.98000000000002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41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128</v>
      </c>
      <c r="AT170" s="227" t="s">
        <v>124</v>
      </c>
      <c r="AU170" s="227" t="s">
        <v>85</v>
      </c>
      <c r="AY170" s="17" t="s">
        <v>122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83</v>
      </c>
      <c r="BK170" s="228">
        <f>ROUND(I170*H170,2)</f>
        <v>0</v>
      </c>
      <c r="BL170" s="17" t="s">
        <v>128</v>
      </c>
      <c r="BM170" s="227" t="s">
        <v>194</v>
      </c>
    </row>
    <row r="171" s="13" customFormat="1">
      <c r="A171" s="13"/>
      <c r="B171" s="229"/>
      <c r="C171" s="230"/>
      <c r="D171" s="231" t="s">
        <v>130</v>
      </c>
      <c r="E171" s="232" t="s">
        <v>1</v>
      </c>
      <c r="F171" s="233" t="s">
        <v>195</v>
      </c>
      <c r="G171" s="230"/>
      <c r="H171" s="234">
        <v>526.98000000000002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130</v>
      </c>
      <c r="AU171" s="240" t="s">
        <v>85</v>
      </c>
      <c r="AV171" s="13" t="s">
        <v>85</v>
      </c>
      <c r="AW171" s="13" t="s">
        <v>32</v>
      </c>
      <c r="AX171" s="13" t="s">
        <v>83</v>
      </c>
      <c r="AY171" s="240" t="s">
        <v>122</v>
      </c>
    </row>
    <row r="172" s="2" customFormat="1" ht="24.15" customHeight="1">
      <c r="A172" s="38"/>
      <c r="B172" s="39"/>
      <c r="C172" s="215" t="s">
        <v>196</v>
      </c>
      <c r="D172" s="215" t="s">
        <v>124</v>
      </c>
      <c r="E172" s="216" t="s">
        <v>197</v>
      </c>
      <c r="F172" s="217" t="s">
        <v>198</v>
      </c>
      <c r="G172" s="218" t="s">
        <v>199</v>
      </c>
      <c r="H172" s="219">
        <v>1901.2829999999999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41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128</v>
      </c>
      <c r="AT172" s="227" t="s">
        <v>124</v>
      </c>
      <c r="AU172" s="227" t="s">
        <v>85</v>
      </c>
      <c r="AY172" s="17" t="s">
        <v>122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83</v>
      </c>
      <c r="BK172" s="228">
        <f>ROUND(I172*H172,2)</f>
        <v>0</v>
      </c>
      <c r="BL172" s="17" t="s">
        <v>128</v>
      </c>
      <c r="BM172" s="227" t="s">
        <v>200</v>
      </c>
    </row>
    <row r="173" s="15" customFormat="1">
      <c r="A173" s="15"/>
      <c r="B173" s="252"/>
      <c r="C173" s="253"/>
      <c r="D173" s="231" t="s">
        <v>130</v>
      </c>
      <c r="E173" s="254" t="s">
        <v>1</v>
      </c>
      <c r="F173" s="255" t="s">
        <v>201</v>
      </c>
      <c r="G173" s="253"/>
      <c r="H173" s="254" t="s">
        <v>1</v>
      </c>
      <c r="I173" s="256"/>
      <c r="J173" s="253"/>
      <c r="K173" s="253"/>
      <c r="L173" s="257"/>
      <c r="M173" s="258"/>
      <c r="N173" s="259"/>
      <c r="O173" s="259"/>
      <c r="P173" s="259"/>
      <c r="Q173" s="259"/>
      <c r="R173" s="259"/>
      <c r="S173" s="259"/>
      <c r="T173" s="26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1" t="s">
        <v>130</v>
      </c>
      <c r="AU173" s="261" t="s">
        <v>85</v>
      </c>
      <c r="AV173" s="15" t="s">
        <v>83</v>
      </c>
      <c r="AW173" s="15" t="s">
        <v>32</v>
      </c>
      <c r="AX173" s="15" t="s">
        <v>76</v>
      </c>
      <c r="AY173" s="261" t="s">
        <v>122</v>
      </c>
    </row>
    <row r="174" s="13" customFormat="1">
      <c r="A174" s="13"/>
      <c r="B174" s="229"/>
      <c r="C174" s="230"/>
      <c r="D174" s="231" t="s">
        <v>130</v>
      </c>
      <c r="E174" s="232" t="s">
        <v>1</v>
      </c>
      <c r="F174" s="233" t="s">
        <v>202</v>
      </c>
      <c r="G174" s="230"/>
      <c r="H174" s="234">
        <v>1536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130</v>
      </c>
      <c r="AU174" s="240" t="s">
        <v>85</v>
      </c>
      <c r="AV174" s="13" t="s">
        <v>85</v>
      </c>
      <c r="AW174" s="13" t="s">
        <v>32</v>
      </c>
      <c r="AX174" s="13" t="s">
        <v>76</v>
      </c>
      <c r="AY174" s="240" t="s">
        <v>122</v>
      </c>
    </row>
    <row r="175" s="13" customFormat="1">
      <c r="A175" s="13"/>
      <c r="B175" s="229"/>
      <c r="C175" s="230"/>
      <c r="D175" s="231" t="s">
        <v>130</v>
      </c>
      <c r="E175" s="232" t="s">
        <v>1</v>
      </c>
      <c r="F175" s="233" t="s">
        <v>203</v>
      </c>
      <c r="G175" s="230"/>
      <c r="H175" s="234">
        <v>98.691000000000002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130</v>
      </c>
      <c r="AU175" s="240" t="s">
        <v>85</v>
      </c>
      <c r="AV175" s="13" t="s">
        <v>85</v>
      </c>
      <c r="AW175" s="13" t="s">
        <v>32</v>
      </c>
      <c r="AX175" s="13" t="s">
        <v>76</v>
      </c>
      <c r="AY175" s="240" t="s">
        <v>122</v>
      </c>
    </row>
    <row r="176" s="13" customFormat="1">
      <c r="A176" s="13"/>
      <c r="B176" s="229"/>
      <c r="C176" s="230"/>
      <c r="D176" s="231" t="s">
        <v>130</v>
      </c>
      <c r="E176" s="232" t="s">
        <v>1</v>
      </c>
      <c r="F176" s="233" t="s">
        <v>204</v>
      </c>
      <c r="G176" s="230"/>
      <c r="H176" s="234">
        <v>141.31200000000001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130</v>
      </c>
      <c r="AU176" s="240" t="s">
        <v>85</v>
      </c>
      <c r="AV176" s="13" t="s">
        <v>85</v>
      </c>
      <c r="AW176" s="13" t="s">
        <v>32</v>
      </c>
      <c r="AX176" s="13" t="s">
        <v>76</v>
      </c>
      <c r="AY176" s="240" t="s">
        <v>122</v>
      </c>
    </row>
    <row r="177" s="13" customFormat="1">
      <c r="A177" s="13"/>
      <c r="B177" s="229"/>
      <c r="C177" s="230"/>
      <c r="D177" s="231" t="s">
        <v>130</v>
      </c>
      <c r="E177" s="232" t="s">
        <v>1</v>
      </c>
      <c r="F177" s="233" t="s">
        <v>205</v>
      </c>
      <c r="G177" s="230"/>
      <c r="H177" s="234">
        <v>125.28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130</v>
      </c>
      <c r="AU177" s="240" t="s">
        <v>85</v>
      </c>
      <c r="AV177" s="13" t="s">
        <v>85</v>
      </c>
      <c r="AW177" s="13" t="s">
        <v>32</v>
      </c>
      <c r="AX177" s="13" t="s">
        <v>76</v>
      </c>
      <c r="AY177" s="240" t="s">
        <v>122</v>
      </c>
    </row>
    <row r="178" s="14" customFormat="1">
      <c r="A178" s="14"/>
      <c r="B178" s="241"/>
      <c r="C178" s="242"/>
      <c r="D178" s="231" t="s">
        <v>130</v>
      </c>
      <c r="E178" s="243" t="s">
        <v>1</v>
      </c>
      <c r="F178" s="244" t="s">
        <v>141</v>
      </c>
      <c r="G178" s="242"/>
      <c r="H178" s="245">
        <v>1901.2830000000001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130</v>
      </c>
      <c r="AU178" s="251" t="s">
        <v>85</v>
      </c>
      <c r="AV178" s="14" t="s">
        <v>128</v>
      </c>
      <c r="AW178" s="14" t="s">
        <v>32</v>
      </c>
      <c r="AX178" s="14" t="s">
        <v>83</v>
      </c>
      <c r="AY178" s="251" t="s">
        <v>122</v>
      </c>
    </row>
    <row r="179" s="2" customFormat="1" ht="37.8" customHeight="1">
      <c r="A179" s="38"/>
      <c r="B179" s="39"/>
      <c r="C179" s="215" t="s">
        <v>206</v>
      </c>
      <c r="D179" s="215" t="s">
        <v>124</v>
      </c>
      <c r="E179" s="216" t="s">
        <v>207</v>
      </c>
      <c r="F179" s="217" t="s">
        <v>208</v>
      </c>
      <c r="G179" s="218" t="s">
        <v>144</v>
      </c>
      <c r="H179" s="219">
        <v>1188.3019999999999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41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128</v>
      </c>
      <c r="AT179" s="227" t="s">
        <v>124</v>
      </c>
      <c r="AU179" s="227" t="s">
        <v>85</v>
      </c>
      <c r="AY179" s="17" t="s">
        <v>122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83</v>
      </c>
      <c r="BK179" s="228">
        <f>ROUND(I179*H179,2)</f>
        <v>0</v>
      </c>
      <c r="BL179" s="17" t="s">
        <v>128</v>
      </c>
      <c r="BM179" s="227" t="s">
        <v>209</v>
      </c>
    </row>
    <row r="180" s="13" customFormat="1">
      <c r="A180" s="13"/>
      <c r="B180" s="229"/>
      <c r="C180" s="230"/>
      <c r="D180" s="231" t="s">
        <v>130</v>
      </c>
      <c r="E180" s="232" t="s">
        <v>1</v>
      </c>
      <c r="F180" s="233" t="s">
        <v>210</v>
      </c>
      <c r="G180" s="230"/>
      <c r="H180" s="234">
        <v>1188.3019999999999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130</v>
      </c>
      <c r="AU180" s="240" t="s">
        <v>85</v>
      </c>
      <c r="AV180" s="13" t="s">
        <v>85</v>
      </c>
      <c r="AW180" s="13" t="s">
        <v>32</v>
      </c>
      <c r="AX180" s="13" t="s">
        <v>83</v>
      </c>
      <c r="AY180" s="240" t="s">
        <v>122</v>
      </c>
    </row>
    <row r="181" s="2" customFormat="1" ht="16.5" customHeight="1">
      <c r="A181" s="38"/>
      <c r="B181" s="39"/>
      <c r="C181" s="215" t="s">
        <v>8</v>
      </c>
      <c r="D181" s="215" t="s">
        <v>124</v>
      </c>
      <c r="E181" s="216" t="s">
        <v>211</v>
      </c>
      <c r="F181" s="217" t="s">
        <v>212</v>
      </c>
      <c r="G181" s="218" t="s">
        <v>144</v>
      </c>
      <c r="H181" s="219">
        <v>1188.3019999999999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41</v>
      </c>
      <c r="O181" s="91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128</v>
      </c>
      <c r="AT181" s="227" t="s">
        <v>124</v>
      </c>
      <c r="AU181" s="227" t="s">
        <v>85</v>
      </c>
      <c r="AY181" s="17" t="s">
        <v>122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83</v>
      </c>
      <c r="BK181" s="228">
        <f>ROUND(I181*H181,2)</f>
        <v>0</v>
      </c>
      <c r="BL181" s="17" t="s">
        <v>128</v>
      </c>
      <c r="BM181" s="227" t="s">
        <v>213</v>
      </c>
    </row>
    <row r="182" s="13" customFormat="1">
      <c r="A182" s="13"/>
      <c r="B182" s="229"/>
      <c r="C182" s="230"/>
      <c r="D182" s="231" t="s">
        <v>130</v>
      </c>
      <c r="E182" s="232" t="s">
        <v>1</v>
      </c>
      <c r="F182" s="233" t="s">
        <v>182</v>
      </c>
      <c r="G182" s="230"/>
      <c r="H182" s="234">
        <v>960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130</v>
      </c>
      <c r="AU182" s="240" t="s">
        <v>85</v>
      </c>
      <c r="AV182" s="13" t="s">
        <v>85</v>
      </c>
      <c r="AW182" s="13" t="s">
        <v>32</v>
      </c>
      <c r="AX182" s="13" t="s">
        <v>76</v>
      </c>
      <c r="AY182" s="240" t="s">
        <v>122</v>
      </c>
    </row>
    <row r="183" s="13" customFormat="1">
      <c r="A183" s="13"/>
      <c r="B183" s="229"/>
      <c r="C183" s="230"/>
      <c r="D183" s="231" t="s">
        <v>130</v>
      </c>
      <c r="E183" s="232" t="s">
        <v>1</v>
      </c>
      <c r="F183" s="233" t="s">
        <v>183</v>
      </c>
      <c r="G183" s="230"/>
      <c r="H183" s="234">
        <v>61.682000000000002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130</v>
      </c>
      <c r="AU183" s="240" t="s">
        <v>85</v>
      </c>
      <c r="AV183" s="13" t="s">
        <v>85</v>
      </c>
      <c r="AW183" s="13" t="s">
        <v>32</v>
      </c>
      <c r="AX183" s="13" t="s">
        <v>76</v>
      </c>
      <c r="AY183" s="240" t="s">
        <v>122</v>
      </c>
    </row>
    <row r="184" s="13" customFormat="1">
      <c r="A184" s="13"/>
      <c r="B184" s="229"/>
      <c r="C184" s="230"/>
      <c r="D184" s="231" t="s">
        <v>130</v>
      </c>
      <c r="E184" s="232" t="s">
        <v>1</v>
      </c>
      <c r="F184" s="233" t="s">
        <v>184</v>
      </c>
      <c r="G184" s="230"/>
      <c r="H184" s="234">
        <v>88.319999999999993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130</v>
      </c>
      <c r="AU184" s="240" t="s">
        <v>85</v>
      </c>
      <c r="AV184" s="13" t="s">
        <v>85</v>
      </c>
      <c r="AW184" s="13" t="s">
        <v>32</v>
      </c>
      <c r="AX184" s="13" t="s">
        <v>76</v>
      </c>
      <c r="AY184" s="240" t="s">
        <v>122</v>
      </c>
    </row>
    <row r="185" s="13" customFormat="1">
      <c r="A185" s="13"/>
      <c r="B185" s="229"/>
      <c r="C185" s="230"/>
      <c r="D185" s="231" t="s">
        <v>130</v>
      </c>
      <c r="E185" s="232" t="s">
        <v>1</v>
      </c>
      <c r="F185" s="233" t="s">
        <v>185</v>
      </c>
      <c r="G185" s="230"/>
      <c r="H185" s="234">
        <v>78.299999999999997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130</v>
      </c>
      <c r="AU185" s="240" t="s">
        <v>85</v>
      </c>
      <c r="AV185" s="13" t="s">
        <v>85</v>
      </c>
      <c r="AW185" s="13" t="s">
        <v>32</v>
      </c>
      <c r="AX185" s="13" t="s">
        <v>76</v>
      </c>
      <c r="AY185" s="240" t="s">
        <v>122</v>
      </c>
    </row>
    <row r="186" s="14" customFormat="1">
      <c r="A186" s="14"/>
      <c r="B186" s="241"/>
      <c r="C186" s="242"/>
      <c r="D186" s="231" t="s">
        <v>130</v>
      </c>
      <c r="E186" s="243" t="s">
        <v>1</v>
      </c>
      <c r="F186" s="244" t="s">
        <v>141</v>
      </c>
      <c r="G186" s="242"/>
      <c r="H186" s="245">
        <v>1188.3019999999999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130</v>
      </c>
      <c r="AU186" s="251" t="s">
        <v>85</v>
      </c>
      <c r="AV186" s="14" t="s">
        <v>128</v>
      </c>
      <c r="AW186" s="14" t="s">
        <v>32</v>
      </c>
      <c r="AX186" s="14" t="s">
        <v>83</v>
      </c>
      <c r="AY186" s="251" t="s">
        <v>122</v>
      </c>
    </row>
    <row r="187" s="2" customFormat="1" ht="44.25" customHeight="1">
      <c r="A187" s="38"/>
      <c r="B187" s="39"/>
      <c r="C187" s="215" t="s">
        <v>214</v>
      </c>
      <c r="D187" s="215" t="s">
        <v>124</v>
      </c>
      <c r="E187" s="216" t="s">
        <v>215</v>
      </c>
      <c r="F187" s="217" t="s">
        <v>216</v>
      </c>
      <c r="G187" s="218" t="s">
        <v>144</v>
      </c>
      <c r="H187" s="219">
        <v>526.98000000000002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41</v>
      </c>
      <c r="O187" s="91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128</v>
      </c>
      <c r="AT187" s="227" t="s">
        <v>124</v>
      </c>
      <c r="AU187" s="227" t="s">
        <v>85</v>
      </c>
      <c r="AY187" s="17" t="s">
        <v>122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83</v>
      </c>
      <c r="BK187" s="228">
        <f>ROUND(I187*H187,2)</f>
        <v>0</v>
      </c>
      <c r="BL187" s="17" t="s">
        <v>128</v>
      </c>
      <c r="BM187" s="227" t="s">
        <v>217</v>
      </c>
    </row>
    <row r="188" s="13" customFormat="1">
      <c r="A188" s="13"/>
      <c r="B188" s="229"/>
      <c r="C188" s="230"/>
      <c r="D188" s="231" t="s">
        <v>130</v>
      </c>
      <c r="E188" s="232" t="s">
        <v>1</v>
      </c>
      <c r="F188" s="233" t="s">
        <v>218</v>
      </c>
      <c r="G188" s="230"/>
      <c r="H188" s="234">
        <v>55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130</v>
      </c>
      <c r="AU188" s="240" t="s">
        <v>85</v>
      </c>
      <c r="AV188" s="13" t="s">
        <v>85</v>
      </c>
      <c r="AW188" s="13" t="s">
        <v>32</v>
      </c>
      <c r="AX188" s="13" t="s">
        <v>76</v>
      </c>
      <c r="AY188" s="240" t="s">
        <v>122</v>
      </c>
    </row>
    <row r="189" s="13" customFormat="1">
      <c r="A189" s="13"/>
      <c r="B189" s="229"/>
      <c r="C189" s="230"/>
      <c r="D189" s="231" t="s">
        <v>130</v>
      </c>
      <c r="E189" s="232" t="s">
        <v>1</v>
      </c>
      <c r="F189" s="233" t="s">
        <v>219</v>
      </c>
      <c r="G189" s="230"/>
      <c r="H189" s="234">
        <v>210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130</v>
      </c>
      <c r="AU189" s="240" t="s">
        <v>85</v>
      </c>
      <c r="AV189" s="13" t="s">
        <v>85</v>
      </c>
      <c r="AW189" s="13" t="s">
        <v>32</v>
      </c>
      <c r="AX189" s="13" t="s">
        <v>76</v>
      </c>
      <c r="AY189" s="240" t="s">
        <v>122</v>
      </c>
    </row>
    <row r="190" s="13" customFormat="1">
      <c r="A190" s="13"/>
      <c r="B190" s="229"/>
      <c r="C190" s="230"/>
      <c r="D190" s="231" t="s">
        <v>130</v>
      </c>
      <c r="E190" s="232" t="s">
        <v>1</v>
      </c>
      <c r="F190" s="233" t="s">
        <v>220</v>
      </c>
      <c r="G190" s="230"/>
      <c r="H190" s="234">
        <v>27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130</v>
      </c>
      <c r="AU190" s="240" t="s">
        <v>85</v>
      </c>
      <c r="AV190" s="13" t="s">
        <v>85</v>
      </c>
      <c r="AW190" s="13" t="s">
        <v>32</v>
      </c>
      <c r="AX190" s="13" t="s">
        <v>76</v>
      </c>
      <c r="AY190" s="240" t="s">
        <v>122</v>
      </c>
    </row>
    <row r="191" s="13" customFormat="1">
      <c r="A191" s="13"/>
      <c r="B191" s="229"/>
      <c r="C191" s="230"/>
      <c r="D191" s="231" t="s">
        <v>130</v>
      </c>
      <c r="E191" s="232" t="s">
        <v>1</v>
      </c>
      <c r="F191" s="233" t="s">
        <v>221</v>
      </c>
      <c r="G191" s="230"/>
      <c r="H191" s="234">
        <v>170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130</v>
      </c>
      <c r="AU191" s="240" t="s">
        <v>85</v>
      </c>
      <c r="AV191" s="13" t="s">
        <v>85</v>
      </c>
      <c r="AW191" s="13" t="s">
        <v>32</v>
      </c>
      <c r="AX191" s="13" t="s">
        <v>76</v>
      </c>
      <c r="AY191" s="240" t="s">
        <v>122</v>
      </c>
    </row>
    <row r="192" s="13" customFormat="1">
      <c r="A192" s="13"/>
      <c r="B192" s="229"/>
      <c r="C192" s="230"/>
      <c r="D192" s="231" t="s">
        <v>130</v>
      </c>
      <c r="E192" s="232" t="s">
        <v>1</v>
      </c>
      <c r="F192" s="233" t="s">
        <v>222</v>
      </c>
      <c r="G192" s="230"/>
      <c r="H192" s="234">
        <v>18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130</v>
      </c>
      <c r="AU192" s="240" t="s">
        <v>85</v>
      </c>
      <c r="AV192" s="13" t="s">
        <v>85</v>
      </c>
      <c r="AW192" s="13" t="s">
        <v>32</v>
      </c>
      <c r="AX192" s="13" t="s">
        <v>76</v>
      </c>
      <c r="AY192" s="240" t="s">
        <v>122</v>
      </c>
    </row>
    <row r="193" s="13" customFormat="1">
      <c r="A193" s="13"/>
      <c r="B193" s="229"/>
      <c r="C193" s="230"/>
      <c r="D193" s="231" t="s">
        <v>130</v>
      </c>
      <c r="E193" s="232" t="s">
        <v>1</v>
      </c>
      <c r="F193" s="233" t="s">
        <v>223</v>
      </c>
      <c r="G193" s="230"/>
      <c r="H193" s="234">
        <v>6.8579999999999997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130</v>
      </c>
      <c r="AU193" s="240" t="s">
        <v>85</v>
      </c>
      <c r="AV193" s="13" t="s">
        <v>85</v>
      </c>
      <c r="AW193" s="13" t="s">
        <v>32</v>
      </c>
      <c r="AX193" s="13" t="s">
        <v>76</v>
      </c>
      <c r="AY193" s="240" t="s">
        <v>122</v>
      </c>
    </row>
    <row r="194" s="13" customFormat="1">
      <c r="A194" s="13"/>
      <c r="B194" s="229"/>
      <c r="C194" s="230"/>
      <c r="D194" s="231" t="s">
        <v>130</v>
      </c>
      <c r="E194" s="232" t="s">
        <v>1</v>
      </c>
      <c r="F194" s="233" t="s">
        <v>224</v>
      </c>
      <c r="G194" s="230"/>
      <c r="H194" s="234">
        <v>23.706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130</v>
      </c>
      <c r="AU194" s="240" t="s">
        <v>85</v>
      </c>
      <c r="AV194" s="13" t="s">
        <v>85</v>
      </c>
      <c r="AW194" s="13" t="s">
        <v>32</v>
      </c>
      <c r="AX194" s="13" t="s">
        <v>76</v>
      </c>
      <c r="AY194" s="240" t="s">
        <v>122</v>
      </c>
    </row>
    <row r="195" s="13" customFormat="1">
      <c r="A195" s="13"/>
      <c r="B195" s="229"/>
      <c r="C195" s="230"/>
      <c r="D195" s="231" t="s">
        <v>130</v>
      </c>
      <c r="E195" s="232" t="s">
        <v>1</v>
      </c>
      <c r="F195" s="233" t="s">
        <v>225</v>
      </c>
      <c r="G195" s="230"/>
      <c r="H195" s="234">
        <v>3.7799999999999998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130</v>
      </c>
      <c r="AU195" s="240" t="s">
        <v>85</v>
      </c>
      <c r="AV195" s="13" t="s">
        <v>85</v>
      </c>
      <c r="AW195" s="13" t="s">
        <v>32</v>
      </c>
      <c r="AX195" s="13" t="s">
        <v>76</v>
      </c>
      <c r="AY195" s="240" t="s">
        <v>122</v>
      </c>
    </row>
    <row r="196" s="13" customFormat="1">
      <c r="A196" s="13"/>
      <c r="B196" s="229"/>
      <c r="C196" s="230"/>
      <c r="D196" s="231" t="s">
        <v>130</v>
      </c>
      <c r="E196" s="232" t="s">
        <v>1</v>
      </c>
      <c r="F196" s="233" t="s">
        <v>226</v>
      </c>
      <c r="G196" s="230"/>
      <c r="H196" s="234">
        <v>7.29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130</v>
      </c>
      <c r="AU196" s="240" t="s">
        <v>85</v>
      </c>
      <c r="AV196" s="13" t="s">
        <v>85</v>
      </c>
      <c r="AW196" s="13" t="s">
        <v>32</v>
      </c>
      <c r="AX196" s="13" t="s">
        <v>76</v>
      </c>
      <c r="AY196" s="240" t="s">
        <v>122</v>
      </c>
    </row>
    <row r="197" s="13" customFormat="1">
      <c r="A197" s="13"/>
      <c r="B197" s="229"/>
      <c r="C197" s="230"/>
      <c r="D197" s="231" t="s">
        <v>130</v>
      </c>
      <c r="E197" s="232" t="s">
        <v>1</v>
      </c>
      <c r="F197" s="233" t="s">
        <v>227</v>
      </c>
      <c r="G197" s="230"/>
      <c r="H197" s="234">
        <v>5.3460000000000001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130</v>
      </c>
      <c r="AU197" s="240" t="s">
        <v>85</v>
      </c>
      <c r="AV197" s="13" t="s">
        <v>85</v>
      </c>
      <c r="AW197" s="13" t="s">
        <v>32</v>
      </c>
      <c r="AX197" s="13" t="s">
        <v>76</v>
      </c>
      <c r="AY197" s="240" t="s">
        <v>122</v>
      </c>
    </row>
    <row r="198" s="14" customFormat="1">
      <c r="A198" s="14"/>
      <c r="B198" s="241"/>
      <c r="C198" s="242"/>
      <c r="D198" s="231" t="s">
        <v>130</v>
      </c>
      <c r="E198" s="243" t="s">
        <v>1</v>
      </c>
      <c r="F198" s="244" t="s">
        <v>141</v>
      </c>
      <c r="G198" s="242"/>
      <c r="H198" s="245">
        <v>526.98000000000002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130</v>
      </c>
      <c r="AU198" s="251" t="s">
        <v>85</v>
      </c>
      <c r="AV198" s="14" t="s">
        <v>128</v>
      </c>
      <c r="AW198" s="14" t="s">
        <v>32</v>
      </c>
      <c r="AX198" s="14" t="s">
        <v>83</v>
      </c>
      <c r="AY198" s="251" t="s">
        <v>122</v>
      </c>
    </row>
    <row r="199" s="2" customFormat="1" ht="37.8" customHeight="1">
      <c r="A199" s="38"/>
      <c r="B199" s="39"/>
      <c r="C199" s="215" t="s">
        <v>228</v>
      </c>
      <c r="D199" s="215" t="s">
        <v>124</v>
      </c>
      <c r="E199" s="216" t="s">
        <v>229</v>
      </c>
      <c r="F199" s="217" t="s">
        <v>230</v>
      </c>
      <c r="G199" s="218" t="s">
        <v>127</v>
      </c>
      <c r="H199" s="219">
        <v>1463.9000000000001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41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128</v>
      </c>
      <c r="AT199" s="227" t="s">
        <v>124</v>
      </c>
      <c r="AU199" s="227" t="s">
        <v>85</v>
      </c>
      <c r="AY199" s="17" t="s">
        <v>122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83</v>
      </c>
      <c r="BK199" s="228">
        <f>ROUND(I199*H199,2)</f>
        <v>0</v>
      </c>
      <c r="BL199" s="17" t="s">
        <v>128</v>
      </c>
      <c r="BM199" s="227" t="s">
        <v>231</v>
      </c>
    </row>
    <row r="200" s="13" customFormat="1">
      <c r="A200" s="13"/>
      <c r="B200" s="229"/>
      <c r="C200" s="230"/>
      <c r="D200" s="231" t="s">
        <v>130</v>
      </c>
      <c r="E200" s="232" t="s">
        <v>1</v>
      </c>
      <c r="F200" s="233" t="s">
        <v>232</v>
      </c>
      <c r="G200" s="230"/>
      <c r="H200" s="234">
        <v>528.5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130</v>
      </c>
      <c r="AU200" s="240" t="s">
        <v>85</v>
      </c>
      <c r="AV200" s="13" t="s">
        <v>85</v>
      </c>
      <c r="AW200" s="13" t="s">
        <v>32</v>
      </c>
      <c r="AX200" s="13" t="s">
        <v>76</v>
      </c>
      <c r="AY200" s="240" t="s">
        <v>122</v>
      </c>
    </row>
    <row r="201" s="13" customFormat="1">
      <c r="A201" s="13"/>
      <c r="B201" s="229"/>
      <c r="C201" s="230"/>
      <c r="D201" s="231" t="s">
        <v>130</v>
      </c>
      <c r="E201" s="232" t="s">
        <v>1</v>
      </c>
      <c r="F201" s="233" t="s">
        <v>233</v>
      </c>
      <c r="G201" s="230"/>
      <c r="H201" s="234">
        <v>883.20000000000005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130</v>
      </c>
      <c r="AU201" s="240" t="s">
        <v>85</v>
      </c>
      <c r="AV201" s="13" t="s">
        <v>85</v>
      </c>
      <c r="AW201" s="13" t="s">
        <v>32</v>
      </c>
      <c r="AX201" s="13" t="s">
        <v>76</v>
      </c>
      <c r="AY201" s="240" t="s">
        <v>122</v>
      </c>
    </row>
    <row r="202" s="13" customFormat="1">
      <c r="A202" s="13"/>
      <c r="B202" s="229"/>
      <c r="C202" s="230"/>
      <c r="D202" s="231" t="s">
        <v>130</v>
      </c>
      <c r="E202" s="232" t="s">
        <v>1</v>
      </c>
      <c r="F202" s="233" t="s">
        <v>234</v>
      </c>
      <c r="G202" s="230"/>
      <c r="H202" s="234">
        <v>52.200000000000003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130</v>
      </c>
      <c r="AU202" s="240" t="s">
        <v>85</v>
      </c>
      <c r="AV202" s="13" t="s">
        <v>85</v>
      </c>
      <c r="AW202" s="13" t="s">
        <v>32</v>
      </c>
      <c r="AX202" s="13" t="s">
        <v>76</v>
      </c>
      <c r="AY202" s="240" t="s">
        <v>122</v>
      </c>
    </row>
    <row r="203" s="14" customFormat="1">
      <c r="A203" s="14"/>
      <c r="B203" s="241"/>
      <c r="C203" s="242"/>
      <c r="D203" s="231" t="s">
        <v>130</v>
      </c>
      <c r="E203" s="243" t="s">
        <v>1</v>
      </c>
      <c r="F203" s="244" t="s">
        <v>141</v>
      </c>
      <c r="G203" s="242"/>
      <c r="H203" s="245">
        <v>1463.9000000000001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130</v>
      </c>
      <c r="AU203" s="251" t="s">
        <v>85</v>
      </c>
      <c r="AV203" s="14" t="s">
        <v>128</v>
      </c>
      <c r="AW203" s="14" t="s">
        <v>32</v>
      </c>
      <c r="AX203" s="14" t="s">
        <v>83</v>
      </c>
      <c r="AY203" s="251" t="s">
        <v>122</v>
      </c>
    </row>
    <row r="204" s="2" customFormat="1" ht="16.5" customHeight="1">
      <c r="A204" s="38"/>
      <c r="B204" s="39"/>
      <c r="C204" s="262" t="s">
        <v>235</v>
      </c>
      <c r="D204" s="262" t="s">
        <v>236</v>
      </c>
      <c r="E204" s="263" t="s">
        <v>237</v>
      </c>
      <c r="F204" s="264" t="s">
        <v>238</v>
      </c>
      <c r="G204" s="265" t="s">
        <v>239</v>
      </c>
      <c r="H204" s="266">
        <v>29.277999999999999</v>
      </c>
      <c r="I204" s="267"/>
      <c r="J204" s="268">
        <f>ROUND(I204*H204,2)</f>
        <v>0</v>
      </c>
      <c r="K204" s="269"/>
      <c r="L204" s="270"/>
      <c r="M204" s="271" t="s">
        <v>1</v>
      </c>
      <c r="N204" s="272" t="s">
        <v>41</v>
      </c>
      <c r="O204" s="91"/>
      <c r="P204" s="225">
        <f>O204*H204</f>
        <v>0</v>
      </c>
      <c r="Q204" s="225">
        <v>0.001</v>
      </c>
      <c r="R204" s="225">
        <f>Q204*H204</f>
        <v>0.029277999999999998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164</v>
      </c>
      <c r="AT204" s="227" t="s">
        <v>236</v>
      </c>
      <c r="AU204" s="227" t="s">
        <v>85</v>
      </c>
      <c r="AY204" s="17" t="s">
        <v>122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83</v>
      </c>
      <c r="BK204" s="228">
        <f>ROUND(I204*H204,2)</f>
        <v>0</v>
      </c>
      <c r="BL204" s="17" t="s">
        <v>128</v>
      </c>
      <c r="BM204" s="227" t="s">
        <v>240</v>
      </c>
    </row>
    <row r="205" s="13" customFormat="1">
      <c r="A205" s="13"/>
      <c r="B205" s="229"/>
      <c r="C205" s="230"/>
      <c r="D205" s="231" t="s">
        <v>130</v>
      </c>
      <c r="E205" s="232" t="s">
        <v>1</v>
      </c>
      <c r="F205" s="233" t="s">
        <v>241</v>
      </c>
      <c r="G205" s="230"/>
      <c r="H205" s="234">
        <v>29.277999999999999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130</v>
      </c>
      <c r="AU205" s="240" t="s">
        <v>85</v>
      </c>
      <c r="AV205" s="13" t="s">
        <v>85</v>
      </c>
      <c r="AW205" s="13" t="s">
        <v>32</v>
      </c>
      <c r="AX205" s="13" t="s">
        <v>83</v>
      </c>
      <c r="AY205" s="240" t="s">
        <v>122</v>
      </c>
    </row>
    <row r="206" s="2" customFormat="1" ht="49.05" customHeight="1">
      <c r="A206" s="38"/>
      <c r="B206" s="39"/>
      <c r="C206" s="215" t="s">
        <v>242</v>
      </c>
      <c r="D206" s="215" t="s">
        <v>124</v>
      </c>
      <c r="E206" s="216" t="s">
        <v>243</v>
      </c>
      <c r="F206" s="217" t="s">
        <v>244</v>
      </c>
      <c r="G206" s="218" t="s">
        <v>127</v>
      </c>
      <c r="H206" s="219">
        <v>883.20000000000005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41</v>
      </c>
      <c r="O206" s="91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128</v>
      </c>
      <c r="AT206" s="227" t="s">
        <v>124</v>
      </c>
      <c r="AU206" s="227" t="s">
        <v>85</v>
      </c>
      <c r="AY206" s="17" t="s">
        <v>122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83</v>
      </c>
      <c r="BK206" s="228">
        <f>ROUND(I206*H206,2)</f>
        <v>0</v>
      </c>
      <c r="BL206" s="17" t="s">
        <v>128</v>
      </c>
      <c r="BM206" s="227" t="s">
        <v>245</v>
      </c>
    </row>
    <row r="207" s="13" customFormat="1">
      <c r="A207" s="13"/>
      <c r="B207" s="229"/>
      <c r="C207" s="230"/>
      <c r="D207" s="231" t="s">
        <v>130</v>
      </c>
      <c r="E207" s="232" t="s">
        <v>1</v>
      </c>
      <c r="F207" s="233" t="s">
        <v>246</v>
      </c>
      <c r="G207" s="230"/>
      <c r="H207" s="234">
        <v>883.20000000000005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130</v>
      </c>
      <c r="AU207" s="240" t="s">
        <v>85</v>
      </c>
      <c r="AV207" s="13" t="s">
        <v>85</v>
      </c>
      <c r="AW207" s="13" t="s">
        <v>32</v>
      </c>
      <c r="AX207" s="13" t="s">
        <v>83</v>
      </c>
      <c r="AY207" s="240" t="s">
        <v>122</v>
      </c>
    </row>
    <row r="208" s="2" customFormat="1" ht="37.8" customHeight="1">
      <c r="A208" s="38"/>
      <c r="B208" s="39"/>
      <c r="C208" s="215" t="s">
        <v>247</v>
      </c>
      <c r="D208" s="215" t="s">
        <v>124</v>
      </c>
      <c r="E208" s="216" t="s">
        <v>248</v>
      </c>
      <c r="F208" s="217" t="s">
        <v>249</v>
      </c>
      <c r="G208" s="218" t="s">
        <v>127</v>
      </c>
      <c r="H208" s="219">
        <v>577.70000000000005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41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128</v>
      </c>
      <c r="AT208" s="227" t="s">
        <v>124</v>
      </c>
      <c r="AU208" s="227" t="s">
        <v>85</v>
      </c>
      <c r="AY208" s="17" t="s">
        <v>122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83</v>
      </c>
      <c r="BK208" s="228">
        <f>ROUND(I208*H208,2)</f>
        <v>0</v>
      </c>
      <c r="BL208" s="17" t="s">
        <v>128</v>
      </c>
      <c r="BM208" s="227" t="s">
        <v>250</v>
      </c>
    </row>
    <row r="209" s="13" customFormat="1">
      <c r="A209" s="13"/>
      <c r="B209" s="229"/>
      <c r="C209" s="230"/>
      <c r="D209" s="231" t="s">
        <v>130</v>
      </c>
      <c r="E209" s="232" t="s">
        <v>1</v>
      </c>
      <c r="F209" s="233" t="s">
        <v>251</v>
      </c>
      <c r="G209" s="230"/>
      <c r="H209" s="234">
        <v>525.5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130</v>
      </c>
      <c r="AU209" s="240" t="s">
        <v>85</v>
      </c>
      <c r="AV209" s="13" t="s">
        <v>85</v>
      </c>
      <c r="AW209" s="13" t="s">
        <v>32</v>
      </c>
      <c r="AX209" s="13" t="s">
        <v>76</v>
      </c>
      <c r="AY209" s="240" t="s">
        <v>122</v>
      </c>
    </row>
    <row r="210" s="13" customFormat="1">
      <c r="A210" s="13"/>
      <c r="B210" s="229"/>
      <c r="C210" s="230"/>
      <c r="D210" s="231" t="s">
        <v>130</v>
      </c>
      <c r="E210" s="232" t="s">
        <v>1</v>
      </c>
      <c r="F210" s="233" t="s">
        <v>252</v>
      </c>
      <c r="G210" s="230"/>
      <c r="H210" s="234">
        <v>52.200000000000003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130</v>
      </c>
      <c r="AU210" s="240" t="s">
        <v>85</v>
      </c>
      <c r="AV210" s="13" t="s">
        <v>85</v>
      </c>
      <c r="AW210" s="13" t="s">
        <v>32</v>
      </c>
      <c r="AX210" s="13" t="s">
        <v>76</v>
      </c>
      <c r="AY210" s="240" t="s">
        <v>122</v>
      </c>
    </row>
    <row r="211" s="14" customFormat="1">
      <c r="A211" s="14"/>
      <c r="B211" s="241"/>
      <c r="C211" s="242"/>
      <c r="D211" s="231" t="s">
        <v>130</v>
      </c>
      <c r="E211" s="243" t="s">
        <v>1</v>
      </c>
      <c r="F211" s="244" t="s">
        <v>141</v>
      </c>
      <c r="G211" s="242"/>
      <c r="H211" s="245">
        <v>577.70000000000005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130</v>
      </c>
      <c r="AU211" s="251" t="s">
        <v>85</v>
      </c>
      <c r="AV211" s="14" t="s">
        <v>128</v>
      </c>
      <c r="AW211" s="14" t="s">
        <v>32</v>
      </c>
      <c r="AX211" s="14" t="s">
        <v>83</v>
      </c>
      <c r="AY211" s="251" t="s">
        <v>122</v>
      </c>
    </row>
    <row r="212" s="2" customFormat="1" ht="33" customHeight="1">
      <c r="A212" s="38"/>
      <c r="B212" s="39"/>
      <c r="C212" s="215" t="s">
        <v>7</v>
      </c>
      <c r="D212" s="215" t="s">
        <v>124</v>
      </c>
      <c r="E212" s="216" t="s">
        <v>253</v>
      </c>
      <c r="F212" s="217" t="s">
        <v>254</v>
      </c>
      <c r="G212" s="218" t="s">
        <v>127</v>
      </c>
      <c r="H212" s="219">
        <v>883.20000000000005</v>
      </c>
      <c r="I212" s="220"/>
      <c r="J212" s="221">
        <f>ROUND(I212*H212,2)</f>
        <v>0</v>
      </c>
      <c r="K212" s="222"/>
      <c r="L212" s="44"/>
      <c r="M212" s="223" t="s">
        <v>1</v>
      </c>
      <c r="N212" s="224" t="s">
        <v>41</v>
      </c>
      <c r="O212" s="91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128</v>
      </c>
      <c r="AT212" s="227" t="s">
        <v>124</v>
      </c>
      <c r="AU212" s="227" t="s">
        <v>85</v>
      </c>
      <c r="AY212" s="17" t="s">
        <v>122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83</v>
      </c>
      <c r="BK212" s="228">
        <f>ROUND(I212*H212,2)</f>
        <v>0</v>
      </c>
      <c r="BL212" s="17" t="s">
        <v>128</v>
      </c>
      <c r="BM212" s="227" t="s">
        <v>255</v>
      </c>
    </row>
    <row r="213" s="13" customFormat="1">
      <c r="A213" s="13"/>
      <c r="B213" s="229"/>
      <c r="C213" s="230"/>
      <c r="D213" s="231" t="s">
        <v>130</v>
      </c>
      <c r="E213" s="232" t="s">
        <v>1</v>
      </c>
      <c r="F213" s="233" t="s">
        <v>256</v>
      </c>
      <c r="G213" s="230"/>
      <c r="H213" s="234">
        <v>883.20000000000005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130</v>
      </c>
      <c r="AU213" s="240" t="s">
        <v>85</v>
      </c>
      <c r="AV213" s="13" t="s">
        <v>85</v>
      </c>
      <c r="AW213" s="13" t="s">
        <v>32</v>
      </c>
      <c r="AX213" s="13" t="s">
        <v>83</v>
      </c>
      <c r="AY213" s="240" t="s">
        <v>122</v>
      </c>
    </row>
    <row r="214" s="12" customFormat="1" ht="22.8" customHeight="1">
      <c r="A214" s="12"/>
      <c r="B214" s="199"/>
      <c r="C214" s="200"/>
      <c r="D214" s="201" t="s">
        <v>75</v>
      </c>
      <c r="E214" s="213" t="s">
        <v>85</v>
      </c>
      <c r="F214" s="213" t="s">
        <v>257</v>
      </c>
      <c r="G214" s="200"/>
      <c r="H214" s="200"/>
      <c r="I214" s="203"/>
      <c r="J214" s="214">
        <f>BK214</f>
        <v>0</v>
      </c>
      <c r="K214" s="200"/>
      <c r="L214" s="205"/>
      <c r="M214" s="206"/>
      <c r="N214" s="207"/>
      <c r="O214" s="207"/>
      <c r="P214" s="208">
        <f>SUM(P215:P251)</f>
        <v>0</v>
      </c>
      <c r="Q214" s="207"/>
      <c r="R214" s="208">
        <f>SUM(R215:R251)</f>
        <v>1038.5541662200001</v>
      </c>
      <c r="S214" s="207"/>
      <c r="T214" s="209">
        <f>SUM(T215:T251)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0" t="s">
        <v>83</v>
      </c>
      <c r="AT214" s="211" t="s">
        <v>75</v>
      </c>
      <c r="AU214" s="211" t="s">
        <v>83</v>
      </c>
      <c r="AY214" s="210" t="s">
        <v>122</v>
      </c>
      <c r="BK214" s="212">
        <f>SUM(BK215:BK251)</f>
        <v>0</v>
      </c>
    </row>
    <row r="215" s="2" customFormat="1" ht="37.8" customHeight="1">
      <c r="A215" s="38"/>
      <c r="B215" s="39"/>
      <c r="C215" s="215" t="s">
        <v>258</v>
      </c>
      <c r="D215" s="215" t="s">
        <v>124</v>
      </c>
      <c r="E215" s="216" t="s">
        <v>259</v>
      </c>
      <c r="F215" s="217" t="s">
        <v>260</v>
      </c>
      <c r="G215" s="218" t="s">
        <v>127</v>
      </c>
      <c r="H215" s="219">
        <v>1149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41</v>
      </c>
      <c r="O215" s="91"/>
      <c r="P215" s="225">
        <f>O215*H215</f>
        <v>0</v>
      </c>
      <c r="Q215" s="225">
        <v>0.00016694</v>
      </c>
      <c r="R215" s="225">
        <f>Q215*H215</f>
        <v>0.19181406000000001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128</v>
      </c>
      <c r="AT215" s="227" t="s">
        <v>124</v>
      </c>
      <c r="AU215" s="227" t="s">
        <v>85</v>
      </c>
      <c r="AY215" s="17" t="s">
        <v>122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83</v>
      </c>
      <c r="BK215" s="228">
        <f>ROUND(I215*H215,2)</f>
        <v>0</v>
      </c>
      <c r="BL215" s="17" t="s">
        <v>128</v>
      </c>
      <c r="BM215" s="227" t="s">
        <v>261</v>
      </c>
    </row>
    <row r="216" s="13" customFormat="1">
      <c r="A216" s="13"/>
      <c r="B216" s="229"/>
      <c r="C216" s="230"/>
      <c r="D216" s="231" t="s">
        <v>130</v>
      </c>
      <c r="E216" s="232" t="s">
        <v>1</v>
      </c>
      <c r="F216" s="233" t="s">
        <v>262</v>
      </c>
      <c r="G216" s="230"/>
      <c r="H216" s="234">
        <v>54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130</v>
      </c>
      <c r="AU216" s="240" t="s">
        <v>85</v>
      </c>
      <c r="AV216" s="13" t="s">
        <v>85</v>
      </c>
      <c r="AW216" s="13" t="s">
        <v>32</v>
      </c>
      <c r="AX216" s="13" t="s">
        <v>76</v>
      </c>
      <c r="AY216" s="240" t="s">
        <v>122</v>
      </c>
    </row>
    <row r="217" s="13" customFormat="1">
      <c r="A217" s="13"/>
      <c r="B217" s="229"/>
      <c r="C217" s="230"/>
      <c r="D217" s="231" t="s">
        <v>130</v>
      </c>
      <c r="E217" s="232" t="s">
        <v>1</v>
      </c>
      <c r="F217" s="233" t="s">
        <v>263</v>
      </c>
      <c r="G217" s="230"/>
      <c r="H217" s="234">
        <v>394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130</v>
      </c>
      <c r="AU217" s="240" t="s">
        <v>85</v>
      </c>
      <c r="AV217" s="13" t="s">
        <v>85</v>
      </c>
      <c r="AW217" s="13" t="s">
        <v>32</v>
      </c>
      <c r="AX217" s="13" t="s">
        <v>76</v>
      </c>
      <c r="AY217" s="240" t="s">
        <v>122</v>
      </c>
    </row>
    <row r="218" s="13" customFormat="1">
      <c r="A218" s="13"/>
      <c r="B218" s="229"/>
      <c r="C218" s="230"/>
      <c r="D218" s="231" t="s">
        <v>130</v>
      </c>
      <c r="E218" s="232" t="s">
        <v>1</v>
      </c>
      <c r="F218" s="233" t="s">
        <v>264</v>
      </c>
      <c r="G218" s="230"/>
      <c r="H218" s="234">
        <v>141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130</v>
      </c>
      <c r="AU218" s="240" t="s">
        <v>85</v>
      </c>
      <c r="AV218" s="13" t="s">
        <v>85</v>
      </c>
      <c r="AW218" s="13" t="s">
        <v>32</v>
      </c>
      <c r="AX218" s="13" t="s">
        <v>76</v>
      </c>
      <c r="AY218" s="240" t="s">
        <v>122</v>
      </c>
    </row>
    <row r="219" s="13" customFormat="1">
      <c r="A219" s="13"/>
      <c r="B219" s="229"/>
      <c r="C219" s="230"/>
      <c r="D219" s="231" t="s">
        <v>130</v>
      </c>
      <c r="E219" s="232" t="s">
        <v>1</v>
      </c>
      <c r="F219" s="233" t="s">
        <v>265</v>
      </c>
      <c r="G219" s="230"/>
      <c r="H219" s="234">
        <v>482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130</v>
      </c>
      <c r="AU219" s="240" t="s">
        <v>85</v>
      </c>
      <c r="AV219" s="13" t="s">
        <v>85</v>
      </c>
      <c r="AW219" s="13" t="s">
        <v>32</v>
      </c>
      <c r="AX219" s="13" t="s">
        <v>76</v>
      </c>
      <c r="AY219" s="240" t="s">
        <v>122</v>
      </c>
    </row>
    <row r="220" s="13" customFormat="1">
      <c r="A220" s="13"/>
      <c r="B220" s="229"/>
      <c r="C220" s="230"/>
      <c r="D220" s="231" t="s">
        <v>130</v>
      </c>
      <c r="E220" s="232" t="s">
        <v>1</v>
      </c>
      <c r="F220" s="233" t="s">
        <v>266</v>
      </c>
      <c r="G220" s="230"/>
      <c r="H220" s="234">
        <v>78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130</v>
      </c>
      <c r="AU220" s="240" t="s">
        <v>85</v>
      </c>
      <c r="AV220" s="13" t="s">
        <v>85</v>
      </c>
      <c r="AW220" s="13" t="s">
        <v>32</v>
      </c>
      <c r="AX220" s="13" t="s">
        <v>76</v>
      </c>
      <c r="AY220" s="240" t="s">
        <v>122</v>
      </c>
    </row>
    <row r="221" s="14" customFormat="1">
      <c r="A221" s="14"/>
      <c r="B221" s="241"/>
      <c r="C221" s="242"/>
      <c r="D221" s="231" t="s">
        <v>130</v>
      </c>
      <c r="E221" s="243" t="s">
        <v>1</v>
      </c>
      <c r="F221" s="244" t="s">
        <v>141</v>
      </c>
      <c r="G221" s="242"/>
      <c r="H221" s="245">
        <v>1149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130</v>
      </c>
      <c r="AU221" s="251" t="s">
        <v>85</v>
      </c>
      <c r="AV221" s="14" t="s">
        <v>128</v>
      </c>
      <c r="AW221" s="14" t="s">
        <v>32</v>
      </c>
      <c r="AX221" s="14" t="s">
        <v>83</v>
      </c>
      <c r="AY221" s="251" t="s">
        <v>122</v>
      </c>
    </row>
    <row r="222" s="2" customFormat="1" ht="24.15" customHeight="1">
      <c r="A222" s="38"/>
      <c r="B222" s="39"/>
      <c r="C222" s="262" t="s">
        <v>267</v>
      </c>
      <c r="D222" s="262" t="s">
        <v>236</v>
      </c>
      <c r="E222" s="263" t="s">
        <v>268</v>
      </c>
      <c r="F222" s="264" t="s">
        <v>269</v>
      </c>
      <c r="G222" s="265" t="s">
        <v>127</v>
      </c>
      <c r="H222" s="266">
        <v>1360.991</v>
      </c>
      <c r="I222" s="267"/>
      <c r="J222" s="268">
        <f>ROUND(I222*H222,2)</f>
        <v>0</v>
      </c>
      <c r="K222" s="269"/>
      <c r="L222" s="270"/>
      <c r="M222" s="271" t="s">
        <v>1</v>
      </c>
      <c r="N222" s="272" t="s">
        <v>41</v>
      </c>
      <c r="O222" s="91"/>
      <c r="P222" s="225">
        <f>O222*H222</f>
        <v>0</v>
      </c>
      <c r="Q222" s="225">
        <v>0.00020000000000000001</v>
      </c>
      <c r="R222" s="225">
        <f>Q222*H222</f>
        <v>0.2721982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164</v>
      </c>
      <c r="AT222" s="227" t="s">
        <v>236</v>
      </c>
      <c r="AU222" s="227" t="s">
        <v>85</v>
      </c>
      <c r="AY222" s="17" t="s">
        <v>122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83</v>
      </c>
      <c r="BK222" s="228">
        <f>ROUND(I222*H222,2)</f>
        <v>0</v>
      </c>
      <c r="BL222" s="17" t="s">
        <v>128</v>
      </c>
      <c r="BM222" s="227" t="s">
        <v>270</v>
      </c>
    </row>
    <row r="223" s="13" customFormat="1">
      <c r="A223" s="13"/>
      <c r="B223" s="229"/>
      <c r="C223" s="230"/>
      <c r="D223" s="231" t="s">
        <v>130</v>
      </c>
      <c r="E223" s="232" t="s">
        <v>1</v>
      </c>
      <c r="F223" s="233" t="s">
        <v>271</v>
      </c>
      <c r="G223" s="230"/>
      <c r="H223" s="234">
        <v>1360.991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130</v>
      </c>
      <c r="AU223" s="240" t="s">
        <v>85</v>
      </c>
      <c r="AV223" s="13" t="s">
        <v>85</v>
      </c>
      <c r="AW223" s="13" t="s">
        <v>32</v>
      </c>
      <c r="AX223" s="13" t="s">
        <v>83</v>
      </c>
      <c r="AY223" s="240" t="s">
        <v>122</v>
      </c>
    </row>
    <row r="224" s="2" customFormat="1" ht="55.5" customHeight="1">
      <c r="A224" s="38"/>
      <c r="B224" s="39"/>
      <c r="C224" s="215" t="s">
        <v>272</v>
      </c>
      <c r="D224" s="215" t="s">
        <v>124</v>
      </c>
      <c r="E224" s="216" t="s">
        <v>273</v>
      </c>
      <c r="F224" s="217" t="s">
        <v>274</v>
      </c>
      <c r="G224" s="218" t="s">
        <v>275</v>
      </c>
      <c r="H224" s="219">
        <v>217.34999999999999</v>
      </c>
      <c r="I224" s="220"/>
      <c r="J224" s="221">
        <f>ROUND(I224*H224,2)</f>
        <v>0</v>
      </c>
      <c r="K224" s="222"/>
      <c r="L224" s="44"/>
      <c r="M224" s="223" t="s">
        <v>1</v>
      </c>
      <c r="N224" s="224" t="s">
        <v>41</v>
      </c>
      <c r="O224" s="91"/>
      <c r="P224" s="225">
        <f>O224*H224</f>
        <v>0</v>
      </c>
      <c r="Q224" s="225">
        <v>0.2046936</v>
      </c>
      <c r="R224" s="225">
        <f>Q224*H224</f>
        <v>44.490153960000001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128</v>
      </c>
      <c r="AT224" s="227" t="s">
        <v>124</v>
      </c>
      <c r="AU224" s="227" t="s">
        <v>85</v>
      </c>
      <c r="AY224" s="17" t="s">
        <v>122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83</v>
      </c>
      <c r="BK224" s="228">
        <f>ROUND(I224*H224,2)</f>
        <v>0</v>
      </c>
      <c r="BL224" s="17" t="s">
        <v>128</v>
      </c>
      <c r="BM224" s="227" t="s">
        <v>276</v>
      </c>
    </row>
    <row r="225" s="13" customFormat="1">
      <c r="A225" s="13"/>
      <c r="B225" s="229"/>
      <c r="C225" s="230"/>
      <c r="D225" s="231" t="s">
        <v>130</v>
      </c>
      <c r="E225" s="232" t="s">
        <v>1</v>
      </c>
      <c r="F225" s="233" t="s">
        <v>277</v>
      </c>
      <c r="G225" s="230"/>
      <c r="H225" s="234">
        <v>29.550000000000001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130</v>
      </c>
      <c r="AU225" s="240" t="s">
        <v>85</v>
      </c>
      <c r="AV225" s="13" t="s">
        <v>85</v>
      </c>
      <c r="AW225" s="13" t="s">
        <v>32</v>
      </c>
      <c r="AX225" s="13" t="s">
        <v>76</v>
      </c>
      <c r="AY225" s="240" t="s">
        <v>122</v>
      </c>
    </row>
    <row r="226" s="13" customFormat="1">
      <c r="A226" s="13"/>
      <c r="B226" s="229"/>
      <c r="C226" s="230"/>
      <c r="D226" s="231" t="s">
        <v>130</v>
      </c>
      <c r="E226" s="232" t="s">
        <v>1</v>
      </c>
      <c r="F226" s="233" t="s">
        <v>278</v>
      </c>
      <c r="G226" s="230"/>
      <c r="H226" s="234">
        <v>122.55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130</v>
      </c>
      <c r="AU226" s="240" t="s">
        <v>85</v>
      </c>
      <c r="AV226" s="13" t="s">
        <v>85</v>
      </c>
      <c r="AW226" s="13" t="s">
        <v>32</v>
      </c>
      <c r="AX226" s="13" t="s">
        <v>76</v>
      </c>
      <c r="AY226" s="240" t="s">
        <v>122</v>
      </c>
    </row>
    <row r="227" s="13" customFormat="1">
      <c r="A227" s="13"/>
      <c r="B227" s="229"/>
      <c r="C227" s="230"/>
      <c r="D227" s="231" t="s">
        <v>130</v>
      </c>
      <c r="E227" s="232" t="s">
        <v>1</v>
      </c>
      <c r="F227" s="233" t="s">
        <v>279</v>
      </c>
      <c r="G227" s="230"/>
      <c r="H227" s="234">
        <v>8.8499999999999996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130</v>
      </c>
      <c r="AU227" s="240" t="s">
        <v>85</v>
      </c>
      <c r="AV227" s="13" t="s">
        <v>85</v>
      </c>
      <c r="AW227" s="13" t="s">
        <v>32</v>
      </c>
      <c r="AX227" s="13" t="s">
        <v>76</v>
      </c>
      <c r="AY227" s="240" t="s">
        <v>122</v>
      </c>
    </row>
    <row r="228" s="13" customFormat="1">
      <c r="A228" s="13"/>
      <c r="B228" s="229"/>
      <c r="C228" s="230"/>
      <c r="D228" s="231" t="s">
        <v>130</v>
      </c>
      <c r="E228" s="232" t="s">
        <v>1</v>
      </c>
      <c r="F228" s="233" t="s">
        <v>280</v>
      </c>
      <c r="G228" s="230"/>
      <c r="H228" s="234">
        <v>50.549999999999997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130</v>
      </c>
      <c r="AU228" s="240" t="s">
        <v>85</v>
      </c>
      <c r="AV228" s="13" t="s">
        <v>85</v>
      </c>
      <c r="AW228" s="13" t="s">
        <v>32</v>
      </c>
      <c r="AX228" s="13" t="s">
        <v>76</v>
      </c>
      <c r="AY228" s="240" t="s">
        <v>122</v>
      </c>
    </row>
    <row r="229" s="13" customFormat="1">
      <c r="A229" s="13"/>
      <c r="B229" s="229"/>
      <c r="C229" s="230"/>
      <c r="D229" s="231" t="s">
        <v>130</v>
      </c>
      <c r="E229" s="232" t="s">
        <v>1</v>
      </c>
      <c r="F229" s="233" t="s">
        <v>281</v>
      </c>
      <c r="G229" s="230"/>
      <c r="H229" s="234">
        <v>5.8499999999999996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130</v>
      </c>
      <c r="AU229" s="240" t="s">
        <v>85</v>
      </c>
      <c r="AV229" s="13" t="s">
        <v>85</v>
      </c>
      <c r="AW229" s="13" t="s">
        <v>32</v>
      </c>
      <c r="AX229" s="13" t="s">
        <v>76</v>
      </c>
      <c r="AY229" s="240" t="s">
        <v>122</v>
      </c>
    </row>
    <row r="230" s="14" customFormat="1">
      <c r="A230" s="14"/>
      <c r="B230" s="241"/>
      <c r="C230" s="242"/>
      <c r="D230" s="231" t="s">
        <v>130</v>
      </c>
      <c r="E230" s="243" t="s">
        <v>1</v>
      </c>
      <c r="F230" s="244" t="s">
        <v>141</v>
      </c>
      <c r="G230" s="242"/>
      <c r="H230" s="245">
        <v>217.34999999999999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130</v>
      </c>
      <c r="AU230" s="251" t="s">
        <v>85</v>
      </c>
      <c r="AV230" s="14" t="s">
        <v>128</v>
      </c>
      <c r="AW230" s="14" t="s">
        <v>32</v>
      </c>
      <c r="AX230" s="14" t="s">
        <v>83</v>
      </c>
      <c r="AY230" s="251" t="s">
        <v>122</v>
      </c>
    </row>
    <row r="231" s="2" customFormat="1" ht="37.8" customHeight="1">
      <c r="A231" s="38"/>
      <c r="B231" s="39"/>
      <c r="C231" s="215" t="s">
        <v>282</v>
      </c>
      <c r="D231" s="215" t="s">
        <v>124</v>
      </c>
      <c r="E231" s="216" t="s">
        <v>283</v>
      </c>
      <c r="F231" s="217" t="s">
        <v>284</v>
      </c>
      <c r="G231" s="218" t="s">
        <v>144</v>
      </c>
      <c r="H231" s="219">
        <v>192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41</v>
      </c>
      <c r="O231" s="91"/>
      <c r="P231" s="225">
        <f>O231*H231</f>
        <v>0</v>
      </c>
      <c r="Q231" s="225">
        <v>2.1600000000000001</v>
      </c>
      <c r="R231" s="225">
        <f>Q231*H231</f>
        <v>414.72000000000003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128</v>
      </c>
      <c r="AT231" s="227" t="s">
        <v>124</v>
      </c>
      <c r="AU231" s="227" t="s">
        <v>85</v>
      </c>
      <c r="AY231" s="17" t="s">
        <v>122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83</v>
      </c>
      <c r="BK231" s="228">
        <f>ROUND(I231*H231,2)</f>
        <v>0</v>
      </c>
      <c r="BL231" s="17" t="s">
        <v>128</v>
      </c>
      <c r="BM231" s="227" t="s">
        <v>285</v>
      </c>
    </row>
    <row r="232" s="13" customFormat="1">
      <c r="A232" s="13"/>
      <c r="B232" s="229"/>
      <c r="C232" s="230"/>
      <c r="D232" s="231" t="s">
        <v>130</v>
      </c>
      <c r="E232" s="232" t="s">
        <v>1</v>
      </c>
      <c r="F232" s="233" t="s">
        <v>286</v>
      </c>
      <c r="G232" s="230"/>
      <c r="H232" s="234">
        <v>7.2000000000000002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130</v>
      </c>
      <c r="AU232" s="240" t="s">
        <v>85</v>
      </c>
      <c r="AV232" s="13" t="s">
        <v>85</v>
      </c>
      <c r="AW232" s="13" t="s">
        <v>32</v>
      </c>
      <c r="AX232" s="13" t="s">
        <v>76</v>
      </c>
      <c r="AY232" s="240" t="s">
        <v>122</v>
      </c>
    </row>
    <row r="233" s="13" customFormat="1">
      <c r="A233" s="13"/>
      <c r="B233" s="229"/>
      <c r="C233" s="230"/>
      <c r="D233" s="231" t="s">
        <v>130</v>
      </c>
      <c r="E233" s="232" t="s">
        <v>1</v>
      </c>
      <c r="F233" s="233" t="s">
        <v>287</v>
      </c>
      <c r="G233" s="230"/>
      <c r="H233" s="234">
        <v>68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130</v>
      </c>
      <c r="AU233" s="240" t="s">
        <v>85</v>
      </c>
      <c r="AV233" s="13" t="s">
        <v>85</v>
      </c>
      <c r="AW233" s="13" t="s">
        <v>32</v>
      </c>
      <c r="AX233" s="13" t="s">
        <v>76</v>
      </c>
      <c r="AY233" s="240" t="s">
        <v>122</v>
      </c>
    </row>
    <row r="234" s="13" customFormat="1">
      <c r="A234" s="13"/>
      <c r="B234" s="229"/>
      <c r="C234" s="230"/>
      <c r="D234" s="231" t="s">
        <v>130</v>
      </c>
      <c r="E234" s="232" t="s">
        <v>1</v>
      </c>
      <c r="F234" s="233" t="s">
        <v>288</v>
      </c>
      <c r="G234" s="230"/>
      <c r="H234" s="234">
        <v>22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130</v>
      </c>
      <c r="AU234" s="240" t="s">
        <v>85</v>
      </c>
      <c r="AV234" s="13" t="s">
        <v>85</v>
      </c>
      <c r="AW234" s="13" t="s">
        <v>32</v>
      </c>
      <c r="AX234" s="13" t="s">
        <v>76</v>
      </c>
      <c r="AY234" s="240" t="s">
        <v>122</v>
      </c>
    </row>
    <row r="235" s="13" customFormat="1">
      <c r="A235" s="13"/>
      <c r="B235" s="229"/>
      <c r="C235" s="230"/>
      <c r="D235" s="231" t="s">
        <v>130</v>
      </c>
      <c r="E235" s="232" t="s">
        <v>1</v>
      </c>
      <c r="F235" s="233" t="s">
        <v>289</v>
      </c>
      <c r="G235" s="230"/>
      <c r="H235" s="234">
        <v>84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130</v>
      </c>
      <c r="AU235" s="240" t="s">
        <v>85</v>
      </c>
      <c r="AV235" s="13" t="s">
        <v>85</v>
      </c>
      <c r="AW235" s="13" t="s">
        <v>32</v>
      </c>
      <c r="AX235" s="13" t="s">
        <v>76</v>
      </c>
      <c r="AY235" s="240" t="s">
        <v>122</v>
      </c>
    </row>
    <row r="236" s="13" customFormat="1">
      <c r="A236" s="13"/>
      <c r="B236" s="229"/>
      <c r="C236" s="230"/>
      <c r="D236" s="231" t="s">
        <v>130</v>
      </c>
      <c r="E236" s="232" t="s">
        <v>1</v>
      </c>
      <c r="F236" s="233" t="s">
        <v>290</v>
      </c>
      <c r="G236" s="230"/>
      <c r="H236" s="234">
        <v>10.800000000000001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130</v>
      </c>
      <c r="AU236" s="240" t="s">
        <v>85</v>
      </c>
      <c r="AV236" s="13" t="s">
        <v>85</v>
      </c>
      <c r="AW236" s="13" t="s">
        <v>32</v>
      </c>
      <c r="AX236" s="13" t="s">
        <v>76</v>
      </c>
      <c r="AY236" s="240" t="s">
        <v>122</v>
      </c>
    </row>
    <row r="237" s="14" customFormat="1">
      <c r="A237" s="14"/>
      <c r="B237" s="241"/>
      <c r="C237" s="242"/>
      <c r="D237" s="231" t="s">
        <v>130</v>
      </c>
      <c r="E237" s="243" t="s">
        <v>1</v>
      </c>
      <c r="F237" s="244" t="s">
        <v>141</v>
      </c>
      <c r="G237" s="242"/>
      <c r="H237" s="245">
        <v>192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130</v>
      </c>
      <c r="AU237" s="251" t="s">
        <v>85</v>
      </c>
      <c r="AV237" s="14" t="s">
        <v>128</v>
      </c>
      <c r="AW237" s="14" t="s">
        <v>32</v>
      </c>
      <c r="AX237" s="14" t="s">
        <v>83</v>
      </c>
      <c r="AY237" s="251" t="s">
        <v>122</v>
      </c>
    </row>
    <row r="238" s="2" customFormat="1" ht="24.15" customHeight="1">
      <c r="A238" s="38"/>
      <c r="B238" s="39"/>
      <c r="C238" s="215" t="s">
        <v>291</v>
      </c>
      <c r="D238" s="215" t="s">
        <v>124</v>
      </c>
      <c r="E238" s="216" t="s">
        <v>292</v>
      </c>
      <c r="F238" s="217" t="s">
        <v>293</v>
      </c>
      <c r="G238" s="218" t="s">
        <v>144</v>
      </c>
      <c r="H238" s="219">
        <v>144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41</v>
      </c>
      <c r="O238" s="91"/>
      <c r="P238" s="225">
        <f>O238*H238</f>
        <v>0</v>
      </c>
      <c r="Q238" s="225">
        <v>1.98</v>
      </c>
      <c r="R238" s="225">
        <f>Q238*H238</f>
        <v>285.12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128</v>
      </c>
      <c r="AT238" s="227" t="s">
        <v>124</v>
      </c>
      <c r="AU238" s="227" t="s">
        <v>85</v>
      </c>
      <c r="AY238" s="17" t="s">
        <v>122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83</v>
      </c>
      <c r="BK238" s="228">
        <f>ROUND(I238*H238,2)</f>
        <v>0</v>
      </c>
      <c r="BL238" s="17" t="s">
        <v>128</v>
      </c>
      <c r="BM238" s="227" t="s">
        <v>294</v>
      </c>
    </row>
    <row r="239" s="13" customFormat="1">
      <c r="A239" s="13"/>
      <c r="B239" s="229"/>
      <c r="C239" s="230"/>
      <c r="D239" s="231" t="s">
        <v>130</v>
      </c>
      <c r="E239" s="232" t="s">
        <v>1</v>
      </c>
      <c r="F239" s="233" t="s">
        <v>295</v>
      </c>
      <c r="G239" s="230"/>
      <c r="H239" s="234">
        <v>5.4000000000000004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130</v>
      </c>
      <c r="AU239" s="240" t="s">
        <v>85</v>
      </c>
      <c r="AV239" s="13" t="s">
        <v>85</v>
      </c>
      <c r="AW239" s="13" t="s">
        <v>32</v>
      </c>
      <c r="AX239" s="13" t="s">
        <v>76</v>
      </c>
      <c r="AY239" s="240" t="s">
        <v>122</v>
      </c>
    </row>
    <row r="240" s="13" customFormat="1">
      <c r="A240" s="13"/>
      <c r="B240" s="229"/>
      <c r="C240" s="230"/>
      <c r="D240" s="231" t="s">
        <v>130</v>
      </c>
      <c r="E240" s="232" t="s">
        <v>1</v>
      </c>
      <c r="F240" s="233" t="s">
        <v>296</v>
      </c>
      <c r="G240" s="230"/>
      <c r="H240" s="234">
        <v>51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130</v>
      </c>
      <c r="AU240" s="240" t="s">
        <v>85</v>
      </c>
      <c r="AV240" s="13" t="s">
        <v>85</v>
      </c>
      <c r="AW240" s="13" t="s">
        <v>32</v>
      </c>
      <c r="AX240" s="13" t="s">
        <v>76</v>
      </c>
      <c r="AY240" s="240" t="s">
        <v>122</v>
      </c>
    </row>
    <row r="241" s="13" customFormat="1">
      <c r="A241" s="13"/>
      <c r="B241" s="229"/>
      <c r="C241" s="230"/>
      <c r="D241" s="231" t="s">
        <v>130</v>
      </c>
      <c r="E241" s="232" t="s">
        <v>1</v>
      </c>
      <c r="F241" s="233" t="s">
        <v>297</v>
      </c>
      <c r="G241" s="230"/>
      <c r="H241" s="234">
        <v>16.5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130</v>
      </c>
      <c r="AU241" s="240" t="s">
        <v>85</v>
      </c>
      <c r="AV241" s="13" t="s">
        <v>85</v>
      </c>
      <c r="AW241" s="13" t="s">
        <v>32</v>
      </c>
      <c r="AX241" s="13" t="s">
        <v>76</v>
      </c>
      <c r="AY241" s="240" t="s">
        <v>122</v>
      </c>
    </row>
    <row r="242" s="13" customFormat="1">
      <c r="A242" s="13"/>
      <c r="B242" s="229"/>
      <c r="C242" s="230"/>
      <c r="D242" s="231" t="s">
        <v>130</v>
      </c>
      <c r="E242" s="232" t="s">
        <v>1</v>
      </c>
      <c r="F242" s="233" t="s">
        <v>298</v>
      </c>
      <c r="G242" s="230"/>
      <c r="H242" s="234">
        <v>63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130</v>
      </c>
      <c r="AU242" s="240" t="s">
        <v>85</v>
      </c>
      <c r="AV242" s="13" t="s">
        <v>85</v>
      </c>
      <c r="AW242" s="13" t="s">
        <v>32</v>
      </c>
      <c r="AX242" s="13" t="s">
        <v>76</v>
      </c>
      <c r="AY242" s="240" t="s">
        <v>122</v>
      </c>
    </row>
    <row r="243" s="13" customFormat="1">
      <c r="A243" s="13"/>
      <c r="B243" s="229"/>
      <c r="C243" s="230"/>
      <c r="D243" s="231" t="s">
        <v>130</v>
      </c>
      <c r="E243" s="232" t="s">
        <v>1</v>
      </c>
      <c r="F243" s="233" t="s">
        <v>299</v>
      </c>
      <c r="G243" s="230"/>
      <c r="H243" s="234">
        <v>8.0999999999999996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130</v>
      </c>
      <c r="AU243" s="240" t="s">
        <v>85</v>
      </c>
      <c r="AV243" s="13" t="s">
        <v>85</v>
      </c>
      <c r="AW243" s="13" t="s">
        <v>32</v>
      </c>
      <c r="AX243" s="13" t="s">
        <v>76</v>
      </c>
      <c r="AY243" s="240" t="s">
        <v>122</v>
      </c>
    </row>
    <row r="244" s="14" customFormat="1">
      <c r="A244" s="14"/>
      <c r="B244" s="241"/>
      <c r="C244" s="242"/>
      <c r="D244" s="231" t="s">
        <v>130</v>
      </c>
      <c r="E244" s="243" t="s">
        <v>1</v>
      </c>
      <c r="F244" s="244" t="s">
        <v>141</v>
      </c>
      <c r="G244" s="242"/>
      <c r="H244" s="245">
        <v>144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130</v>
      </c>
      <c r="AU244" s="251" t="s">
        <v>85</v>
      </c>
      <c r="AV244" s="14" t="s">
        <v>128</v>
      </c>
      <c r="AW244" s="14" t="s">
        <v>32</v>
      </c>
      <c r="AX244" s="14" t="s">
        <v>83</v>
      </c>
      <c r="AY244" s="251" t="s">
        <v>122</v>
      </c>
    </row>
    <row r="245" s="2" customFormat="1" ht="24.15" customHeight="1">
      <c r="A245" s="38"/>
      <c r="B245" s="39"/>
      <c r="C245" s="215" t="s">
        <v>300</v>
      </c>
      <c r="D245" s="215" t="s">
        <v>124</v>
      </c>
      <c r="E245" s="216" t="s">
        <v>301</v>
      </c>
      <c r="F245" s="217" t="s">
        <v>302</v>
      </c>
      <c r="G245" s="218" t="s">
        <v>127</v>
      </c>
      <c r="H245" s="219">
        <v>480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41</v>
      </c>
      <c r="O245" s="91"/>
      <c r="P245" s="225">
        <f>O245*H245</f>
        <v>0</v>
      </c>
      <c r="Q245" s="225">
        <v>0.61199999999999999</v>
      </c>
      <c r="R245" s="225">
        <f>Q245*H245</f>
        <v>293.75999999999999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128</v>
      </c>
      <c r="AT245" s="227" t="s">
        <v>124</v>
      </c>
      <c r="AU245" s="227" t="s">
        <v>85</v>
      </c>
      <c r="AY245" s="17" t="s">
        <v>122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83</v>
      </c>
      <c r="BK245" s="228">
        <f>ROUND(I245*H245,2)</f>
        <v>0</v>
      </c>
      <c r="BL245" s="17" t="s">
        <v>128</v>
      </c>
      <c r="BM245" s="227" t="s">
        <v>303</v>
      </c>
    </row>
    <row r="246" s="13" customFormat="1">
      <c r="A246" s="13"/>
      <c r="B246" s="229"/>
      <c r="C246" s="230"/>
      <c r="D246" s="231" t="s">
        <v>130</v>
      </c>
      <c r="E246" s="232" t="s">
        <v>1</v>
      </c>
      <c r="F246" s="233" t="s">
        <v>304</v>
      </c>
      <c r="G246" s="230"/>
      <c r="H246" s="234">
        <v>18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130</v>
      </c>
      <c r="AU246" s="240" t="s">
        <v>85</v>
      </c>
      <c r="AV246" s="13" t="s">
        <v>85</v>
      </c>
      <c r="AW246" s="13" t="s">
        <v>32</v>
      </c>
      <c r="AX246" s="13" t="s">
        <v>76</v>
      </c>
      <c r="AY246" s="240" t="s">
        <v>122</v>
      </c>
    </row>
    <row r="247" s="13" customFormat="1">
      <c r="A247" s="13"/>
      <c r="B247" s="229"/>
      <c r="C247" s="230"/>
      <c r="D247" s="231" t="s">
        <v>130</v>
      </c>
      <c r="E247" s="232" t="s">
        <v>1</v>
      </c>
      <c r="F247" s="233" t="s">
        <v>305</v>
      </c>
      <c r="G247" s="230"/>
      <c r="H247" s="234">
        <v>170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130</v>
      </c>
      <c r="AU247" s="240" t="s">
        <v>85</v>
      </c>
      <c r="AV247" s="13" t="s">
        <v>85</v>
      </c>
      <c r="AW247" s="13" t="s">
        <v>32</v>
      </c>
      <c r="AX247" s="13" t="s">
        <v>76</v>
      </c>
      <c r="AY247" s="240" t="s">
        <v>122</v>
      </c>
    </row>
    <row r="248" s="13" customFormat="1">
      <c r="A248" s="13"/>
      <c r="B248" s="229"/>
      <c r="C248" s="230"/>
      <c r="D248" s="231" t="s">
        <v>130</v>
      </c>
      <c r="E248" s="232" t="s">
        <v>1</v>
      </c>
      <c r="F248" s="233" t="s">
        <v>306</v>
      </c>
      <c r="G248" s="230"/>
      <c r="H248" s="234">
        <v>55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130</v>
      </c>
      <c r="AU248" s="240" t="s">
        <v>85</v>
      </c>
      <c r="AV248" s="13" t="s">
        <v>85</v>
      </c>
      <c r="AW248" s="13" t="s">
        <v>32</v>
      </c>
      <c r="AX248" s="13" t="s">
        <v>76</v>
      </c>
      <c r="AY248" s="240" t="s">
        <v>122</v>
      </c>
    </row>
    <row r="249" s="13" customFormat="1">
      <c r="A249" s="13"/>
      <c r="B249" s="229"/>
      <c r="C249" s="230"/>
      <c r="D249" s="231" t="s">
        <v>130</v>
      </c>
      <c r="E249" s="232" t="s">
        <v>1</v>
      </c>
      <c r="F249" s="233" t="s">
        <v>307</v>
      </c>
      <c r="G249" s="230"/>
      <c r="H249" s="234">
        <v>210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130</v>
      </c>
      <c r="AU249" s="240" t="s">
        <v>85</v>
      </c>
      <c r="AV249" s="13" t="s">
        <v>85</v>
      </c>
      <c r="AW249" s="13" t="s">
        <v>32</v>
      </c>
      <c r="AX249" s="13" t="s">
        <v>76</v>
      </c>
      <c r="AY249" s="240" t="s">
        <v>122</v>
      </c>
    </row>
    <row r="250" s="13" customFormat="1">
      <c r="A250" s="13"/>
      <c r="B250" s="229"/>
      <c r="C250" s="230"/>
      <c r="D250" s="231" t="s">
        <v>130</v>
      </c>
      <c r="E250" s="232" t="s">
        <v>1</v>
      </c>
      <c r="F250" s="233" t="s">
        <v>308</v>
      </c>
      <c r="G250" s="230"/>
      <c r="H250" s="234">
        <v>27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130</v>
      </c>
      <c r="AU250" s="240" t="s">
        <v>85</v>
      </c>
      <c r="AV250" s="13" t="s">
        <v>85</v>
      </c>
      <c r="AW250" s="13" t="s">
        <v>32</v>
      </c>
      <c r="AX250" s="13" t="s">
        <v>76</v>
      </c>
      <c r="AY250" s="240" t="s">
        <v>122</v>
      </c>
    </row>
    <row r="251" s="14" customFormat="1">
      <c r="A251" s="14"/>
      <c r="B251" s="241"/>
      <c r="C251" s="242"/>
      <c r="D251" s="231" t="s">
        <v>130</v>
      </c>
      <c r="E251" s="243" t="s">
        <v>1</v>
      </c>
      <c r="F251" s="244" t="s">
        <v>141</v>
      </c>
      <c r="G251" s="242"/>
      <c r="H251" s="245">
        <v>480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130</v>
      </c>
      <c r="AU251" s="251" t="s">
        <v>85</v>
      </c>
      <c r="AV251" s="14" t="s">
        <v>128</v>
      </c>
      <c r="AW251" s="14" t="s">
        <v>32</v>
      </c>
      <c r="AX251" s="14" t="s">
        <v>83</v>
      </c>
      <c r="AY251" s="251" t="s">
        <v>122</v>
      </c>
    </row>
    <row r="252" s="12" customFormat="1" ht="22.8" customHeight="1">
      <c r="A252" s="12"/>
      <c r="B252" s="199"/>
      <c r="C252" s="200"/>
      <c r="D252" s="201" t="s">
        <v>75</v>
      </c>
      <c r="E252" s="213" t="s">
        <v>164</v>
      </c>
      <c r="F252" s="213" t="s">
        <v>309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SUM(P253:P285)</f>
        <v>0</v>
      </c>
      <c r="Q252" s="207"/>
      <c r="R252" s="208">
        <f>SUM(R253:R285)</f>
        <v>6.4960832500000008</v>
      </c>
      <c r="S252" s="207"/>
      <c r="T252" s="209">
        <f>SUM(T253:T285)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83</v>
      </c>
      <c r="AT252" s="211" t="s">
        <v>75</v>
      </c>
      <c r="AU252" s="211" t="s">
        <v>83</v>
      </c>
      <c r="AY252" s="210" t="s">
        <v>122</v>
      </c>
      <c r="BK252" s="212">
        <f>SUM(BK253:BK285)</f>
        <v>0</v>
      </c>
    </row>
    <row r="253" s="2" customFormat="1" ht="44.25" customHeight="1">
      <c r="A253" s="38"/>
      <c r="B253" s="39"/>
      <c r="C253" s="215" t="s">
        <v>310</v>
      </c>
      <c r="D253" s="215" t="s">
        <v>124</v>
      </c>
      <c r="E253" s="216" t="s">
        <v>311</v>
      </c>
      <c r="F253" s="217" t="s">
        <v>312</v>
      </c>
      <c r="G253" s="218" t="s">
        <v>275</v>
      </c>
      <c r="H253" s="219">
        <v>13.5</v>
      </c>
      <c r="I253" s="220"/>
      <c r="J253" s="221">
        <f>ROUND(I253*H253,2)</f>
        <v>0</v>
      </c>
      <c r="K253" s="222"/>
      <c r="L253" s="44"/>
      <c r="M253" s="223" t="s">
        <v>1</v>
      </c>
      <c r="N253" s="224" t="s">
        <v>41</v>
      </c>
      <c r="O253" s="91"/>
      <c r="P253" s="225">
        <f>O253*H253</f>
        <v>0</v>
      </c>
      <c r="Q253" s="225">
        <v>0.00131</v>
      </c>
      <c r="R253" s="225">
        <f>Q253*H253</f>
        <v>0.017684999999999999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128</v>
      </c>
      <c r="AT253" s="227" t="s">
        <v>124</v>
      </c>
      <c r="AU253" s="227" t="s">
        <v>85</v>
      </c>
      <c r="AY253" s="17" t="s">
        <v>122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83</v>
      </c>
      <c r="BK253" s="228">
        <f>ROUND(I253*H253,2)</f>
        <v>0</v>
      </c>
      <c r="BL253" s="17" t="s">
        <v>128</v>
      </c>
      <c r="BM253" s="227" t="s">
        <v>313</v>
      </c>
    </row>
    <row r="254" s="13" customFormat="1">
      <c r="A254" s="13"/>
      <c r="B254" s="229"/>
      <c r="C254" s="230"/>
      <c r="D254" s="231" t="s">
        <v>130</v>
      </c>
      <c r="E254" s="232" t="s">
        <v>1</v>
      </c>
      <c r="F254" s="233" t="s">
        <v>314</v>
      </c>
      <c r="G254" s="230"/>
      <c r="H254" s="234">
        <v>13.5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130</v>
      </c>
      <c r="AU254" s="240" t="s">
        <v>85</v>
      </c>
      <c r="AV254" s="13" t="s">
        <v>85</v>
      </c>
      <c r="AW254" s="13" t="s">
        <v>32</v>
      </c>
      <c r="AX254" s="13" t="s">
        <v>83</v>
      </c>
      <c r="AY254" s="240" t="s">
        <v>122</v>
      </c>
    </row>
    <row r="255" s="2" customFormat="1" ht="16.5" customHeight="1">
      <c r="A255" s="38"/>
      <c r="B255" s="39"/>
      <c r="C255" s="262" t="s">
        <v>315</v>
      </c>
      <c r="D255" s="262" t="s">
        <v>236</v>
      </c>
      <c r="E255" s="263" t="s">
        <v>316</v>
      </c>
      <c r="F255" s="264" t="s">
        <v>317</v>
      </c>
      <c r="G255" s="265" t="s">
        <v>275</v>
      </c>
      <c r="H255" s="266">
        <v>13.5</v>
      </c>
      <c r="I255" s="267"/>
      <c r="J255" s="268">
        <f>ROUND(I255*H255,2)</f>
        <v>0</v>
      </c>
      <c r="K255" s="269"/>
      <c r="L255" s="270"/>
      <c r="M255" s="271" t="s">
        <v>1</v>
      </c>
      <c r="N255" s="272" t="s">
        <v>41</v>
      </c>
      <c r="O255" s="91"/>
      <c r="P255" s="225">
        <f>O255*H255</f>
        <v>0</v>
      </c>
      <c r="Q255" s="225">
        <v>0.0014</v>
      </c>
      <c r="R255" s="225">
        <f>Q255*H255</f>
        <v>0.0189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164</v>
      </c>
      <c r="AT255" s="227" t="s">
        <v>236</v>
      </c>
      <c r="AU255" s="227" t="s">
        <v>85</v>
      </c>
      <c r="AY255" s="17" t="s">
        <v>122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83</v>
      </c>
      <c r="BK255" s="228">
        <f>ROUND(I255*H255,2)</f>
        <v>0</v>
      </c>
      <c r="BL255" s="17" t="s">
        <v>128</v>
      </c>
      <c r="BM255" s="227" t="s">
        <v>318</v>
      </c>
    </row>
    <row r="256" s="13" customFormat="1">
      <c r="A256" s="13"/>
      <c r="B256" s="229"/>
      <c r="C256" s="230"/>
      <c r="D256" s="231" t="s">
        <v>130</v>
      </c>
      <c r="E256" s="232" t="s">
        <v>1</v>
      </c>
      <c r="F256" s="233" t="s">
        <v>319</v>
      </c>
      <c r="G256" s="230"/>
      <c r="H256" s="234">
        <v>13.5</v>
      </c>
      <c r="I256" s="235"/>
      <c r="J256" s="230"/>
      <c r="K256" s="230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130</v>
      </c>
      <c r="AU256" s="240" t="s">
        <v>85</v>
      </c>
      <c r="AV256" s="13" t="s">
        <v>85</v>
      </c>
      <c r="AW256" s="13" t="s">
        <v>32</v>
      </c>
      <c r="AX256" s="13" t="s">
        <v>83</v>
      </c>
      <c r="AY256" s="240" t="s">
        <v>122</v>
      </c>
    </row>
    <row r="257" s="2" customFormat="1" ht="44.25" customHeight="1">
      <c r="A257" s="38"/>
      <c r="B257" s="39"/>
      <c r="C257" s="215" t="s">
        <v>320</v>
      </c>
      <c r="D257" s="215" t="s">
        <v>124</v>
      </c>
      <c r="E257" s="216" t="s">
        <v>321</v>
      </c>
      <c r="F257" s="217" t="s">
        <v>322</v>
      </c>
      <c r="G257" s="218" t="s">
        <v>275</v>
      </c>
      <c r="H257" s="219">
        <v>87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41</v>
      </c>
      <c r="O257" s="91"/>
      <c r="P257" s="225">
        <f>O257*H257</f>
        <v>0</v>
      </c>
      <c r="Q257" s="225">
        <v>0.0027899999999999999</v>
      </c>
      <c r="R257" s="225">
        <f>Q257*H257</f>
        <v>0.24273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128</v>
      </c>
      <c r="AT257" s="227" t="s">
        <v>124</v>
      </c>
      <c r="AU257" s="227" t="s">
        <v>85</v>
      </c>
      <c r="AY257" s="17" t="s">
        <v>122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83</v>
      </c>
      <c r="BK257" s="228">
        <f>ROUND(I257*H257,2)</f>
        <v>0</v>
      </c>
      <c r="BL257" s="17" t="s">
        <v>128</v>
      </c>
      <c r="BM257" s="227" t="s">
        <v>323</v>
      </c>
    </row>
    <row r="258" s="13" customFormat="1">
      <c r="A258" s="13"/>
      <c r="B258" s="229"/>
      <c r="C258" s="230"/>
      <c r="D258" s="231" t="s">
        <v>130</v>
      </c>
      <c r="E258" s="232" t="s">
        <v>1</v>
      </c>
      <c r="F258" s="233" t="s">
        <v>324</v>
      </c>
      <c r="G258" s="230"/>
      <c r="H258" s="234">
        <v>12.699999999999999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130</v>
      </c>
      <c r="AU258" s="240" t="s">
        <v>85</v>
      </c>
      <c r="AV258" s="13" t="s">
        <v>85</v>
      </c>
      <c r="AW258" s="13" t="s">
        <v>32</v>
      </c>
      <c r="AX258" s="13" t="s">
        <v>76</v>
      </c>
      <c r="AY258" s="240" t="s">
        <v>122</v>
      </c>
    </row>
    <row r="259" s="13" customFormat="1">
      <c r="A259" s="13"/>
      <c r="B259" s="229"/>
      <c r="C259" s="230"/>
      <c r="D259" s="231" t="s">
        <v>130</v>
      </c>
      <c r="E259" s="232" t="s">
        <v>1</v>
      </c>
      <c r="F259" s="233" t="s">
        <v>325</v>
      </c>
      <c r="G259" s="230"/>
      <c r="H259" s="234">
        <v>43.899999999999999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130</v>
      </c>
      <c r="AU259" s="240" t="s">
        <v>85</v>
      </c>
      <c r="AV259" s="13" t="s">
        <v>85</v>
      </c>
      <c r="AW259" s="13" t="s">
        <v>32</v>
      </c>
      <c r="AX259" s="13" t="s">
        <v>76</v>
      </c>
      <c r="AY259" s="240" t="s">
        <v>122</v>
      </c>
    </row>
    <row r="260" s="13" customFormat="1">
      <c r="A260" s="13"/>
      <c r="B260" s="229"/>
      <c r="C260" s="230"/>
      <c r="D260" s="231" t="s">
        <v>130</v>
      </c>
      <c r="E260" s="232" t="s">
        <v>1</v>
      </c>
      <c r="F260" s="233" t="s">
        <v>326</v>
      </c>
      <c r="G260" s="230"/>
      <c r="H260" s="234">
        <v>7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130</v>
      </c>
      <c r="AU260" s="240" t="s">
        <v>85</v>
      </c>
      <c r="AV260" s="13" t="s">
        <v>85</v>
      </c>
      <c r="AW260" s="13" t="s">
        <v>32</v>
      </c>
      <c r="AX260" s="13" t="s">
        <v>76</v>
      </c>
      <c r="AY260" s="240" t="s">
        <v>122</v>
      </c>
    </row>
    <row r="261" s="13" customFormat="1">
      <c r="A261" s="13"/>
      <c r="B261" s="229"/>
      <c r="C261" s="230"/>
      <c r="D261" s="231" t="s">
        <v>130</v>
      </c>
      <c r="E261" s="232" t="s">
        <v>1</v>
      </c>
      <c r="F261" s="233" t="s">
        <v>327</v>
      </c>
      <c r="G261" s="230"/>
      <c r="H261" s="234">
        <v>13.5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130</v>
      </c>
      <c r="AU261" s="240" t="s">
        <v>85</v>
      </c>
      <c r="AV261" s="13" t="s">
        <v>85</v>
      </c>
      <c r="AW261" s="13" t="s">
        <v>32</v>
      </c>
      <c r="AX261" s="13" t="s">
        <v>76</v>
      </c>
      <c r="AY261" s="240" t="s">
        <v>122</v>
      </c>
    </row>
    <row r="262" s="13" customFormat="1">
      <c r="A262" s="13"/>
      <c r="B262" s="229"/>
      <c r="C262" s="230"/>
      <c r="D262" s="231" t="s">
        <v>130</v>
      </c>
      <c r="E262" s="232" t="s">
        <v>1</v>
      </c>
      <c r="F262" s="233" t="s">
        <v>328</v>
      </c>
      <c r="G262" s="230"/>
      <c r="H262" s="234">
        <v>9.9000000000000004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130</v>
      </c>
      <c r="AU262" s="240" t="s">
        <v>85</v>
      </c>
      <c r="AV262" s="13" t="s">
        <v>85</v>
      </c>
      <c r="AW262" s="13" t="s">
        <v>32</v>
      </c>
      <c r="AX262" s="13" t="s">
        <v>76</v>
      </c>
      <c r="AY262" s="240" t="s">
        <v>122</v>
      </c>
    </row>
    <row r="263" s="14" customFormat="1">
      <c r="A263" s="14"/>
      <c r="B263" s="241"/>
      <c r="C263" s="242"/>
      <c r="D263" s="231" t="s">
        <v>130</v>
      </c>
      <c r="E263" s="243" t="s">
        <v>1</v>
      </c>
      <c r="F263" s="244" t="s">
        <v>141</v>
      </c>
      <c r="G263" s="242"/>
      <c r="H263" s="245">
        <v>87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130</v>
      </c>
      <c r="AU263" s="251" t="s">
        <v>85</v>
      </c>
      <c r="AV263" s="14" t="s">
        <v>128</v>
      </c>
      <c r="AW263" s="14" t="s">
        <v>32</v>
      </c>
      <c r="AX263" s="14" t="s">
        <v>83</v>
      </c>
      <c r="AY263" s="251" t="s">
        <v>122</v>
      </c>
    </row>
    <row r="264" s="2" customFormat="1" ht="49.05" customHeight="1">
      <c r="A264" s="38"/>
      <c r="B264" s="39"/>
      <c r="C264" s="215" t="s">
        <v>329</v>
      </c>
      <c r="D264" s="215" t="s">
        <v>124</v>
      </c>
      <c r="E264" s="216" t="s">
        <v>330</v>
      </c>
      <c r="F264" s="217" t="s">
        <v>331</v>
      </c>
      <c r="G264" s="218" t="s">
        <v>332</v>
      </c>
      <c r="H264" s="219">
        <v>9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41</v>
      </c>
      <c r="O264" s="91"/>
      <c r="P264" s="225">
        <f>O264*H264</f>
        <v>0</v>
      </c>
      <c r="Q264" s="225">
        <v>5.9999999999999997E-07</v>
      </c>
      <c r="R264" s="225">
        <f>Q264*H264</f>
        <v>5.4E-06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128</v>
      </c>
      <c r="AT264" s="227" t="s">
        <v>124</v>
      </c>
      <c r="AU264" s="227" t="s">
        <v>85</v>
      </c>
      <c r="AY264" s="17" t="s">
        <v>122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83</v>
      </c>
      <c r="BK264" s="228">
        <f>ROUND(I264*H264,2)</f>
        <v>0</v>
      </c>
      <c r="BL264" s="17" t="s">
        <v>128</v>
      </c>
      <c r="BM264" s="227" t="s">
        <v>333</v>
      </c>
    </row>
    <row r="265" s="13" customFormat="1">
      <c r="A265" s="13"/>
      <c r="B265" s="229"/>
      <c r="C265" s="230"/>
      <c r="D265" s="231" t="s">
        <v>130</v>
      </c>
      <c r="E265" s="232" t="s">
        <v>1</v>
      </c>
      <c r="F265" s="233" t="s">
        <v>334</v>
      </c>
      <c r="G265" s="230"/>
      <c r="H265" s="234">
        <v>9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130</v>
      </c>
      <c r="AU265" s="240" t="s">
        <v>85</v>
      </c>
      <c r="AV265" s="13" t="s">
        <v>85</v>
      </c>
      <c r="AW265" s="13" t="s">
        <v>32</v>
      </c>
      <c r="AX265" s="13" t="s">
        <v>83</v>
      </c>
      <c r="AY265" s="240" t="s">
        <v>122</v>
      </c>
    </row>
    <row r="266" s="2" customFormat="1" ht="16.5" customHeight="1">
      <c r="A266" s="38"/>
      <c r="B266" s="39"/>
      <c r="C266" s="262" t="s">
        <v>335</v>
      </c>
      <c r="D266" s="262" t="s">
        <v>236</v>
      </c>
      <c r="E266" s="263" t="s">
        <v>336</v>
      </c>
      <c r="F266" s="264" t="s">
        <v>337</v>
      </c>
      <c r="G266" s="265" t="s">
        <v>332</v>
      </c>
      <c r="H266" s="266">
        <v>9</v>
      </c>
      <c r="I266" s="267"/>
      <c r="J266" s="268">
        <f>ROUND(I266*H266,2)</f>
        <v>0</v>
      </c>
      <c r="K266" s="269"/>
      <c r="L266" s="270"/>
      <c r="M266" s="271" t="s">
        <v>1</v>
      </c>
      <c r="N266" s="272" t="s">
        <v>41</v>
      </c>
      <c r="O266" s="91"/>
      <c r="P266" s="225">
        <f>O266*H266</f>
        <v>0</v>
      </c>
      <c r="Q266" s="225">
        <v>0.00036999999999999999</v>
      </c>
      <c r="R266" s="225">
        <f>Q266*H266</f>
        <v>0.0033300000000000001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164</v>
      </c>
      <c r="AT266" s="227" t="s">
        <v>236</v>
      </c>
      <c r="AU266" s="227" t="s">
        <v>85</v>
      </c>
      <c r="AY266" s="17" t="s">
        <v>122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83</v>
      </c>
      <c r="BK266" s="228">
        <f>ROUND(I266*H266,2)</f>
        <v>0</v>
      </c>
      <c r="BL266" s="17" t="s">
        <v>128</v>
      </c>
      <c r="BM266" s="227" t="s">
        <v>338</v>
      </c>
    </row>
    <row r="267" s="13" customFormat="1">
      <c r="A267" s="13"/>
      <c r="B267" s="229"/>
      <c r="C267" s="230"/>
      <c r="D267" s="231" t="s">
        <v>130</v>
      </c>
      <c r="E267" s="232" t="s">
        <v>1</v>
      </c>
      <c r="F267" s="233" t="s">
        <v>339</v>
      </c>
      <c r="G267" s="230"/>
      <c r="H267" s="234">
        <v>9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130</v>
      </c>
      <c r="AU267" s="240" t="s">
        <v>85</v>
      </c>
      <c r="AV267" s="13" t="s">
        <v>85</v>
      </c>
      <c r="AW267" s="13" t="s">
        <v>32</v>
      </c>
      <c r="AX267" s="13" t="s">
        <v>83</v>
      </c>
      <c r="AY267" s="240" t="s">
        <v>122</v>
      </c>
    </row>
    <row r="268" s="2" customFormat="1" ht="37.8" customHeight="1">
      <c r="A268" s="38"/>
      <c r="B268" s="39"/>
      <c r="C268" s="215" t="s">
        <v>340</v>
      </c>
      <c r="D268" s="215" t="s">
        <v>124</v>
      </c>
      <c r="E268" s="216" t="s">
        <v>341</v>
      </c>
      <c r="F268" s="217" t="s">
        <v>342</v>
      </c>
      <c r="G268" s="218" t="s">
        <v>332</v>
      </c>
      <c r="H268" s="219">
        <v>13</v>
      </c>
      <c r="I268" s="220"/>
      <c r="J268" s="221">
        <f>ROUND(I268*H268,2)</f>
        <v>0</v>
      </c>
      <c r="K268" s="222"/>
      <c r="L268" s="44"/>
      <c r="M268" s="223" t="s">
        <v>1</v>
      </c>
      <c r="N268" s="224" t="s">
        <v>41</v>
      </c>
      <c r="O268" s="91"/>
      <c r="P268" s="225">
        <f>O268*H268</f>
        <v>0</v>
      </c>
      <c r="Q268" s="225">
        <v>8.1249999999999996E-05</v>
      </c>
      <c r="R268" s="225">
        <f>Q268*H268</f>
        <v>0.0010562499999999999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128</v>
      </c>
      <c r="AT268" s="227" t="s">
        <v>124</v>
      </c>
      <c r="AU268" s="227" t="s">
        <v>85</v>
      </c>
      <c r="AY268" s="17" t="s">
        <v>122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83</v>
      </c>
      <c r="BK268" s="228">
        <f>ROUND(I268*H268,2)</f>
        <v>0</v>
      </c>
      <c r="BL268" s="17" t="s">
        <v>128</v>
      </c>
      <c r="BM268" s="227" t="s">
        <v>343</v>
      </c>
    </row>
    <row r="269" s="2" customFormat="1" ht="16.5" customHeight="1">
      <c r="A269" s="38"/>
      <c r="B269" s="39"/>
      <c r="C269" s="262" t="s">
        <v>344</v>
      </c>
      <c r="D269" s="262" t="s">
        <v>236</v>
      </c>
      <c r="E269" s="263" t="s">
        <v>345</v>
      </c>
      <c r="F269" s="264" t="s">
        <v>346</v>
      </c>
      <c r="G269" s="265" t="s">
        <v>332</v>
      </c>
      <c r="H269" s="266">
        <v>13</v>
      </c>
      <c r="I269" s="267"/>
      <c r="J269" s="268">
        <f>ROUND(I269*H269,2)</f>
        <v>0</v>
      </c>
      <c r="K269" s="269"/>
      <c r="L269" s="270"/>
      <c r="M269" s="271" t="s">
        <v>1</v>
      </c>
      <c r="N269" s="272" t="s">
        <v>41</v>
      </c>
      <c r="O269" s="91"/>
      <c r="P269" s="225">
        <f>O269*H269</f>
        <v>0</v>
      </c>
      <c r="Q269" s="225">
        <v>0.00148</v>
      </c>
      <c r="R269" s="225">
        <f>Q269*H269</f>
        <v>0.01924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164</v>
      </c>
      <c r="AT269" s="227" t="s">
        <v>236</v>
      </c>
      <c r="AU269" s="227" t="s">
        <v>85</v>
      </c>
      <c r="AY269" s="17" t="s">
        <v>122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83</v>
      </c>
      <c r="BK269" s="228">
        <f>ROUND(I269*H269,2)</f>
        <v>0</v>
      </c>
      <c r="BL269" s="17" t="s">
        <v>128</v>
      </c>
      <c r="BM269" s="227" t="s">
        <v>347</v>
      </c>
    </row>
    <row r="270" s="2" customFormat="1" ht="49.05" customHeight="1">
      <c r="A270" s="38"/>
      <c r="B270" s="39"/>
      <c r="C270" s="215" t="s">
        <v>348</v>
      </c>
      <c r="D270" s="215" t="s">
        <v>124</v>
      </c>
      <c r="E270" s="216" t="s">
        <v>349</v>
      </c>
      <c r="F270" s="217" t="s">
        <v>350</v>
      </c>
      <c r="G270" s="218" t="s">
        <v>332</v>
      </c>
      <c r="H270" s="219">
        <v>16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41</v>
      </c>
      <c r="O270" s="91"/>
      <c r="P270" s="225">
        <f>O270*H270</f>
        <v>0</v>
      </c>
      <c r="Q270" s="225">
        <v>8.1249999999999996E-05</v>
      </c>
      <c r="R270" s="225">
        <f>Q270*H270</f>
        <v>0.0012999999999999999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128</v>
      </c>
      <c r="AT270" s="227" t="s">
        <v>124</v>
      </c>
      <c r="AU270" s="227" t="s">
        <v>85</v>
      </c>
      <c r="AY270" s="17" t="s">
        <v>122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83</v>
      </c>
      <c r="BK270" s="228">
        <f>ROUND(I270*H270,2)</f>
        <v>0</v>
      </c>
      <c r="BL270" s="17" t="s">
        <v>128</v>
      </c>
      <c r="BM270" s="227" t="s">
        <v>351</v>
      </c>
    </row>
    <row r="271" s="13" customFormat="1">
      <c r="A271" s="13"/>
      <c r="B271" s="229"/>
      <c r="C271" s="230"/>
      <c r="D271" s="231" t="s">
        <v>130</v>
      </c>
      <c r="E271" s="232" t="s">
        <v>1</v>
      </c>
      <c r="F271" s="233" t="s">
        <v>352</v>
      </c>
      <c r="G271" s="230"/>
      <c r="H271" s="234">
        <v>16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130</v>
      </c>
      <c r="AU271" s="240" t="s">
        <v>85</v>
      </c>
      <c r="AV271" s="13" t="s">
        <v>85</v>
      </c>
      <c r="AW271" s="13" t="s">
        <v>32</v>
      </c>
      <c r="AX271" s="13" t="s">
        <v>83</v>
      </c>
      <c r="AY271" s="240" t="s">
        <v>122</v>
      </c>
    </row>
    <row r="272" s="2" customFormat="1" ht="16.5" customHeight="1">
      <c r="A272" s="38"/>
      <c r="B272" s="39"/>
      <c r="C272" s="262" t="s">
        <v>353</v>
      </c>
      <c r="D272" s="262" t="s">
        <v>236</v>
      </c>
      <c r="E272" s="263" t="s">
        <v>354</v>
      </c>
      <c r="F272" s="264" t="s">
        <v>355</v>
      </c>
      <c r="G272" s="265" t="s">
        <v>332</v>
      </c>
      <c r="H272" s="266">
        <v>16</v>
      </c>
      <c r="I272" s="267"/>
      <c r="J272" s="268">
        <f>ROUND(I272*H272,2)</f>
        <v>0</v>
      </c>
      <c r="K272" s="269"/>
      <c r="L272" s="270"/>
      <c r="M272" s="271" t="s">
        <v>1</v>
      </c>
      <c r="N272" s="272" t="s">
        <v>41</v>
      </c>
      <c r="O272" s="91"/>
      <c r="P272" s="225">
        <f>O272*H272</f>
        <v>0</v>
      </c>
      <c r="Q272" s="225">
        <v>0.00055000000000000003</v>
      </c>
      <c r="R272" s="225">
        <f>Q272*H272</f>
        <v>0.0088000000000000005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164</v>
      </c>
      <c r="AT272" s="227" t="s">
        <v>236</v>
      </c>
      <c r="AU272" s="227" t="s">
        <v>85</v>
      </c>
      <c r="AY272" s="17" t="s">
        <v>122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83</v>
      </c>
      <c r="BK272" s="228">
        <f>ROUND(I272*H272,2)</f>
        <v>0</v>
      </c>
      <c r="BL272" s="17" t="s">
        <v>128</v>
      </c>
      <c r="BM272" s="227" t="s">
        <v>356</v>
      </c>
    </row>
    <row r="273" s="13" customFormat="1">
      <c r="A273" s="13"/>
      <c r="B273" s="229"/>
      <c r="C273" s="230"/>
      <c r="D273" s="231" t="s">
        <v>130</v>
      </c>
      <c r="E273" s="232" t="s">
        <v>1</v>
      </c>
      <c r="F273" s="233" t="s">
        <v>352</v>
      </c>
      <c r="G273" s="230"/>
      <c r="H273" s="234">
        <v>16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130</v>
      </c>
      <c r="AU273" s="240" t="s">
        <v>85</v>
      </c>
      <c r="AV273" s="13" t="s">
        <v>85</v>
      </c>
      <c r="AW273" s="13" t="s">
        <v>32</v>
      </c>
      <c r="AX273" s="13" t="s">
        <v>83</v>
      </c>
      <c r="AY273" s="240" t="s">
        <v>122</v>
      </c>
    </row>
    <row r="274" s="2" customFormat="1" ht="44.25" customHeight="1">
      <c r="A274" s="38"/>
      <c r="B274" s="39"/>
      <c r="C274" s="215" t="s">
        <v>357</v>
      </c>
      <c r="D274" s="215" t="s">
        <v>124</v>
      </c>
      <c r="E274" s="216" t="s">
        <v>358</v>
      </c>
      <c r="F274" s="217" t="s">
        <v>359</v>
      </c>
      <c r="G274" s="218" t="s">
        <v>332</v>
      </c>
      <c r="H274" s="219">
        <v>8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41</v>
      </c>
      <c r="O274" s="91"/>
      <c r="P274" s="225">
        <f>O274*H274</f>
        <v>0</v>
      </c>
      <c r="Q274" s="225">
        <v>0.058034299999999997</v>
      </c>
      <c r="R274" s="225">
        <f>Q274*H274</f>
        <v>0.46427439999999998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128</v>
      </c>
      <c r="AT274" s="227" t="s">
        <v>124</v>
      </c>
      <c r="AU274" s="227" t="s">
        <v>85</v>
      </c>
      <c r="AY274" s="17" t="s">
        <v>122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83</v>
      </c>
      <c r="BK274" s="228">
        <f>ROUND(I274*H274,2)</f>
        <v>0</v>
      </c>
      <c r="BL274" s="17" t="s">
        <v>128</v>
      </c>
      <c r="BM274" s="227" t="s">
        <v>360</v>
      </c>
    </row>
    <row r="275" s="2" customFormat="1" ht="44.25" customHeight="1">
      <c r="A275" s="38"/>
      <c r="B275" s="39"/>
      <c r="C275" s="215" t="s">
        <v>361</v>
      </c>
      <c r="D275" s="215" t="s">
        <v>124</v>
      </c>
      <c r="E275" s="216" t="s">
        <v>362</v>
      </c>
      <c r="F275" s="217" t="s">
        <v>363</v>
      </c>
      <c r="G275" s="218" t="s">
        <v>332</v>
      </c>
      <c r="H275" s="219">
        <v>6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41</v>
      </c>
      <c r="O275" s="91"/>
      <c r="P275" s="225">
        <f>O275*H275</f>
        <v>0</v>
      </c>
      <c r="Q275" s="225">
        <v>0.069468500000000002</v>
      </c>
      <c r="R275" s="225">
        <f>Q275*H275</f>
        <v>0.41681100000000004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128</v>
      </c>
      <c r="AT275" s="227" t="s">
        <v>124</v>
      </c>
      <c r="AU275" s="227" t="s">
        <v>85</v>
      </c>
      <c r="AY275" s="17" t="s">
        <v>122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83</v>
      </c>
      <c r="BK275" s="228">
        <f>ROUND(I275*H275,2)</f>
        <v>0</v>
      </c>
      <c r="BL275" s="17" t="s">
        <v>128</v>
      </c>
      <c r="BM275" s="227" t="s">
        <v>364</v>
      </c>
    </row>
    <row r="276" s="2" customFormat="1" ht="37.8" customHeight="1">
      <c r="A276" s="38"/>
      <c r="B276" s="39"/>
      <c r="C276" s="215" t="s">
        <v>365</v>
      </c>
      <c r="D276" s="215" t="s">
        <v>124</v>
      </c>
      <c r="E276" s="216" t="s">
        <v>366</v>
      </c>
      <c r="F276" s="217" t="s">
        <v>367</v>
      </c>
      <c r="G276" s="218" t="s">
        <v>332</v>
      </c>
      <c r="H276" s="219">
        <v>14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41</v>
      </c>
      <c r="O276" s="91"/>
      <c r="P276" s="225">
        <f>O276*H276</f>
        <v>0</v>
      </c>
      <c r="Q276" s="225">
        <v>0.0113568</v>
      </c>
      <c r="R276" s="225">
        <f>Q276*H276</f>
        <v>0.1589952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128</v>
      </c>
      <c r="AT276" s="227" t="s">
        <v>124</v>
      </c>
      <c r="AU276" s="227" t="s">
        <v>85</v>
      </c>
      <c r="AY276" s="17" t="s">
        <v>122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83</v>
      </c>
      <c r="BK276" s="228">
        <f>ROUND(I276*H276,2)</f>
        <v>0</v>
      </c>
      <c r="BL276" s="17" t="s">
        <v>128</v>
      </c>
      <c r="BM276" s="227" t="s">
        <v>368</v>
      </c>
    </row>
    <row r="277" s="2" customFormat="1" ht="44.25" customHeight="1">
      <c r="A277" s="38"/>
      <c r="B277" s="39"/>
      <c r="C277" s="215" t="s">
        <v>369</v>
      </c>
      <c r="D277" s="215" t="s">
        <v>124</v>
      </c>
      <c r="E277" s="216" t="s">
        <v>370</v>
      </c>
      <c r="F277" s="217" t="s">
        <v>371</v>
      </c>
      <c r="G277" s="218" t="s">
        <v>332</v>
      </c>
      <c r="H277" s="219">
        <v>14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41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128</v>
      </c>
      <c r="AT277" s="227" t="s">
        <v>124</v>
      </c>
      <c r="AU277" s="227" t="s">
        <v>85</v>
      </c>
      <c r="AY277" s="17" t="s">
        <v>122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83</v>
      </c>
      <c r="BK277" s="228">
        <f>ROUND(I277*H277,2)</f>
        <v>0</v>
      </c>
      <c r="BL277" s="17" t="s">
        <v>128</v>
      </c>
      <c r="BM277" s="227" t="s">
        <v>372</v>
      </c>
    </row>
    <row r="278" s="2" customFormat="1" ht="37.8" customHeight="1">
      <c r="A278" s="38"/>
      <c r="B278" s="39"/>
      <c r="C278" s="215" t="s">
        <v>373</v>
      </c>
      <c r="D278" s="215" t="s">
        <v>124</v>
      </c>
      <c r="E278" s="216" t="s">
        <v>374</v>
      </c>
      <c r="F278" s="217" t="s">
        <v>375</v>
      </c>
      <c r="G278" s="218" t="s">
        <v>332</v>
      </c>
      <c r="H278" s="219">
        <v>14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41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128</v>
      </c>
      <c r="AT278" s="227" t="s">
        <v>124</v>
      </c>
      <c r="AU278" s="227" t="s">
        <v>85</v>
      </c>
      <c r="AY278" s="17" t="s">
        <v>122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83</v>
      </c>
      <c r="BK278" s="228">
        <f>ROUND(I278*H278,2)</f>
        <v>0</v>
      </c>
      <c r="BL278" s="17" t="s">
        <v>128</v>
      </c>
      <c r="BM278" s="227" t="s">
        <v>376</v>
      </c>
    </row>
    <row r="279" s="2" customFormat="1" ht="24.15" customHeight="1">
      <c r="A279" s="38"/>
      <c r="B279" s="39"/>
      <c r="C279" s="262" t="s">
        <v>377</v>
      </c>
      <c r="D279" s="262" t="s">
        <v>236</v>
      </c>
      <c r="E279" s="263" t="s">
        <v>378</v>
      </c>
      <c r="F279" s="264" t="s">
        <v>379</v>
      </c>
      <c r="G279" s="265" t="s">
        <v>332</v>
      </c>
      <c r="H279" s="266">
        <v>14</v>
      </c>
      <c r="I279" s="267"/>
      <c r="J279" s="268">
        <f>ROUND(I279*H279,2)</f>
        <v>0</v>
      </c>
      <c r="K279" s="269"/>
      <c r="L279" s="270"/>
      <c r="M279" s="271" t="s">
        <v>1</v>
      </c>
      <c r="N279" s="272" t="s">
        <v>41</v>
      </c>
      <c r="O279" s="91"/>
      <c r="P279" s="225">
        <f>O279*H279</f>
        <v>0</v>
      </c>
      <c r="Q279" s="225">
        <v>0.0146</v>
      </c>
      <c r="R279" s="225">
        <f>Q279*H279</f>
        <v>0.2044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164</v>
      </c>
      <c r="AT279" s="227" t="s">
        <v>236</v>
      </c>
      <c r="AU279" s="227" t="s">
        <v>85</v>
      </c>
      <c r="AY279" s="17" t="s">
        <v>122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83</v>
      </c>
      <c r="BK279" s="228">
        <f>ROUND(I279*H279,2)</f>
        <v>0</v>
      </c>
      <c r="BL279" s="17" t="s">
        <v>128</v>
      </c>
      <c r="BM279" s="227" t="s">
        <v>380</v>
      </c>
    </row>
    <row r="280" s="2" customFormat="1" ht="37.8" customHeight="1">
      <c r="A280" s="38"/>
      <c r="B280" s="39"/>
      <c r="C280" s="215" t="s">
        <v>381</v>
      </c>
      <c r="D280" s="215" t="s">
        <v>124</v>
      </c>
      <c r="E280" s="216" t="s">
        <v>382</v>
      </c>
      <c r="F280" s="217" t="s">
        <v>383</v>
      </c>
      <c r="G280" s="218" t="s">
        <v>144</v>
      </c>
      <c r="H280" s="219">
        <v>2.1000000000000001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41</v>
      </c>
      <c r="O280" s="91"/>
      <c r="P280" s="225">
        <f>O280*H280</f>
        <v>0</v>
      </c>
      <c r="Q280" s="225">
        <v>2.3010199999999998</v>
      </c>
      <c r="R280" s="225">
        <f>Q280*H280</f>
        <v>4.8321420000000002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128</v>
      </c>
      <c r="AT280" s="227" t="s">
        <v>124</v>
      </c>
      <c r="AU280" s="227" t="s">
        <v>85</v>
      </c>
      <c r="AY280" s="17" t="s">
        <v>122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83</v>
      </c>
      <c r="BK280" s="228">
        <f>ROUND(I280*H280,2)</f>
        <v>0</v>
      </c>
      <c r="BL280" s="17" t="s">
        <v>128</v>
      </c>
      <c r="BM280" s="227" t="s">
        <v>384</v>
      </c>
    </row>
    <row r="281" s="13" customFormat="1">
      <c r="A281" s="13"/>
      <c r="B281" s="229"/>
      <c r="C281" s="230"/>
      <c r="D281" s="231" t="s">
        <v>130</v>
      </c>
      <c r="E281" s="232" t="s">
        <v>1</v>
      </c>
      <c r="F281" s="233" t="s">
        <v>385</v>
      </c>
      <c r="G281" s="230"/>
      <c r="H281" s="234">
        <v>2.1000000000000001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130</v>
      </c>
      <c r="AU281" s="240" t="s">
        <v>85</v>
      </c>
      <c r="AV281" s="13" t="s">
        <v>85</v>
      </c>
      <c r="AW281" s="13" t="s">
        <v>32</v>
      </c>
      <c r="AX281" s="13" t="s">
        <v>83</v>
      </c>
      <c r="AY281" s="240" t="s">
        <v>122</v>
      </c>
    </row>
    <row r="282" s="2" customFormat="1" ht="24.15" customHeight="1">
      <c r="A282" s="38"/>
      <c r="B282" s="39"/>
      <c r="C282" s="215" t="s">
        <v>386</v>
      </c>
      <c r="D282" s="215" t="s">
        <v>124</v>
      </c>
      <c r="E282" s="216" t="s">
        <v>387</v>
      </c>
      <c r="F282" s="217" t="s">
        <v>388</v>
      </c>
      <c r="G282" s="218" t="s">
        <v>127</v>
      </c>
      <c r="H282" s="219">
        <v>15.4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41</v>
      </c>
      <c r="O282" s="91"/>
      <c r="P282" s="225">
        <f>O282*H282</f>
        <v>0</v>
      </c>
      <c r="Q282" s="225">
        <v>0.0069100000000000003</v>
      </c>
      <c r="R282" s="225">
        <f>Q282*H282</f>
        <v>0.10641400000000001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128</v>
      </c>
      <c r="AT282" s="227" t="s">
        <v>124</v>
      </c>
      <c r="AU282" s="227" t="s">
        <v>85</v>
      </c>
      <c r="AY282" s="17" t="s">
        <v>122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83</v>
      </c>
      <c r="BK282" s="228">
        <f>ROUND(I282*H282,2)</f>
        <v>0</v>
      </c>
      <c r="BL282" s="17" t="s">
        <v>128</v>
      </c>
      <c r="BM282" s="227" t="s">
        <v>389</v>
      </c>
    </row>
    <row r="283" s="13" customFormat="1">
      <c r="A283" s="13"/>
      <c r="B283" s="229"/>
      <c r="C283" s="230"/>
      <c r="D283" s="231" t="s">
        <v>130</v>
      </c>
      <c r="E283" s="232" t="s">
        <v>1</v>
      </c>
      <c r="F283" s="233" t="s">
        <v>390</v>
      </c>
      <c r="G283" s="230"/>
      <c r="H283" s="234">
        <v>15.4</v>
      </c>
      <c r="I283" s="235"/>
      <c r="J283" s="230"/>
      <c r="K283" s="230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130</v>
      </c>
      <c r="AU283" s="240" t="s">
        <v>85</v>
      </c>
      <c r="AV283" s="13" t="s">
        <v>85</v>
      </c>
      <c r="AW283" s="13" t="s">
        <v>32</v>
      </c>
      <c r="AX283" s="13" t="s">
        <v>83</v>
      </c>
      <c r="AY283" s="240" t="s">
        <v>122</v>
      </c>
    </row>
    <row r="284" s="2" customFormat="1" ht="24.15" customHeight="1">
      <c r="A284" s="38"/>
      <c r="B284" s="39"/>
      <c r="C284" s="215" t="s">
        <v>391</v>
      </c>
      <c r="D284" s="215" t="s">
        <v>124</v>
      </c>
      <c r="E284" s="216" t="s">
        <v>392</v>
      </c>
      <c r="F284" s="217" t="s">
        <v>393</v>
      </c>
      <c r="G284" s="218" t="s">
        <v>127</v>
      </c>
      <c r="H284" s="219">
        <v>15.4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41</v>
      </c>
      <c r="O284" s="91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128</v>
      </c>
      <c r="AT284" s="227" t="s">
        <v>124</v>
      </c>
      <c r="AU284" s="227" t="s">
        <v>85</v>
      </c>
      <c r="AY284" s="17" t="s">
        <v>122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83</v>
      </c>
      <c r="BK284" s="228">
        <f>ROUND(I284*H284,2)</f>
        <v>0</v>
      </c>
      <c r="BL284" s="17" t="s">
        <v>128</v>
      </c>
      <c r="BM284" s="227" t="s">
        <v>394</v>
      </c>
    </row>
    <row r="285" s="13" customFormat="1">
      <c r="A285" s="13"/>
      <c r="B285" s="229"/>
      <c r="C285" s="230"/>
      <c r="D285" s="231" t="s">
        <v>130</v>
      </c>
      <c r="E285" s="232" t="s">
        <v>1</v>
      </c>
      <c r="F285" s="233" t="s">
        <v>390</v>
      </c>
      <c r="G285" s="230"/>
      <c r="H285" s="234">
        <v>15.4</v>
      </c>
      <c r="I285" s="235"/>
      <c r="J285" s="230"/>
      <c r="K285" s="230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130</v>
      </c>
      <c r="AU285" s="240" t="s">
        <v>85</v>
      </c>
      <c r="AV285" s="13" t="s">
        <v>85</v>
      </c>
      <c r="AW285" s="13" t="s">
        <v>32</v>
      </c>
      <c r="AX285" s="13" t="s">
        <v>83</v>
      </c>
      <c r="AY285" s="240" t="s">
        <v>122</v>
      </c>
    </row>
    <row r="286" s="12" customFormat="1" ht="22.8" customHeight="1">
      <c r="A286" s="12"/>
      <c r="B286" s="199"/>
      <c r="C286" s="200"/>
      <c r="D286" s="201" t="s">
        <v>75</v>
      </c>
      <c r="E286" s="213" t="s">
        <v>173</v>
      </c>
      <c r="F286" s="213" t="s">
        <v>395</v>
      </c>
      <c r="G286" s="200"/>
      <c r="H286" s="200"/>
      <c r="I286" s="203"/>
      <c r="J286" s="214">
        <f>BK286</f>
        <v>0</v>
      </c>
      <c r="K286" s="200"/>
      <c r="L286" s="205"/>
      <c r="M286" s="206"/>
      <c r="N286" s="207"/>
      <c r="O286" s="207"/>
      <c r="P286" s="208">
        <f>SUM(P287:P291)</f>
        <v>0</v>
      </c>
      <c r="Q286" s="207"/>
      <c r="R286" s="208">
        <f>SUM(R287:R291)</f>
        <v>27.873224255999997</v>
      </c>
      <c r="S286" s="207"/>
      <c r="T286" s="209">
        <f>SUM(T287:T291)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0" t="s">
        <v>83</v>
      </c>
      <c r="AT286" s="211" t="s">
        <v>75</v>
      </c>
      <c r="AU286" s="211" t="s">
        <v>83</v>
      </c>
      <c r="AY286" s="210" t="s">
        <v>122</v>
      </c>
      <c r="BK286" s="212">
        <f>SUM(BK287:BK291)</f>
        <v>0</v>
      </c>
    </row>
    <row r="287" s="2" customFormat="1" ht="33" customHeight="1">
      <c r="A287" s="38"/>
      <c r="B287" s="39"/>
      <c r="C287" s="215" t="s">
        <v>396</v>
      </c>
      <c r="D287" s="215" t="s">
        <v>124</v>
      </c>
      <c r="E287" s="216" t="s">
        <v>397</v>
      </c>
      <c r="F287" s="217" t="s">
        <v>398</v>
      </c>
      <c r="G287" s="218" t="s">
        <v>275</v>
      </c>
      <c r="H287" s="219">
        <v>157.59999999999999</v>
      </c>
      <c r="I287" s="220"/>
      <c r="J287" s="221">
        <f>ROUND(I287*H287,2)</f>
        <v>0</v>
      </c>
      <c r="K287" s="222"/>
      <c r="L287" s="44"/>
      <c r="M287" s="223" t="s">
        <v>1</v>
      </c>
      <c r="N287" s="224" t="s">
        <v>41</v>
      </c>
      <c r="O287" s="91"/>
      <c r="P287" s="225">
        <f>O287*H287</f>
        <v>0</v>
      </c>
      <c r="Q287" s="225">
        <v>6.2099999999999998E-06</v>
      </c>
      <c r="R287" s="225">
        <f>Q287*H287</f>
        <v>0.00097869600000000004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128</v>
      </c>
      <c r="AT287" s="227" t="s">
        <v>124</v>
      </c>
      <c r="AU287" s="227" t="s">
        <v>85</v>
      </c>
      <c r="AY287" s="17" t="s">
        <v>122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83</v>
      </c>
      <c r="BK287" s="228">
        <f>ROUND(I287*H287,2)</f>
        <v>0</v>
      </c>
      <c r="BL287" s="17" t="s">
        <v>128</v>
      </c>
      <c r="BM287" s="227" t="s">
        <v>399</v>
      </c>
    </row>
    <row r="288" s="13" customFormat="1">
      <c r="A288" s="13"/>
      <c r="B288" s="229"/>
      <c r="C288" s="230"/>
      <c r="D288" s="231" t="s">
        <v>130</v>
      </c>
      <c r="E288" s="232" t="s">
        <v>1</v>
      </c>
      <c r="F288" s="233" t="s">
        <v>400</v>
      </c>
      <c r="G288" s="230"/>
      <c r="H288" s="234">
        <v>157.59999999999999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130</v>
      </c>
      <c r="AU288" s="240" t="s">
        <v>85</v>
      </c>
      <c r="AV288" s="13" t="s">
        <v>85</v>
      </c>
      <c r="AW288" s="13" t="s">
        <v>32</v>
      </c>
      <c r="AX288" s="13" t="s">
        <v>83</v>
      </c>
      <c r="AY288" s="240" t="s">
        <v>122</v>
      </c>
    </row>
    <row r="289" s="2" customFormat="1" ht="24.15" customHeight="1">
      <c r="A289" s="38"/>
      <c r="B289" s="39"/>
      <c r="C289" s="215" t="s">
        <v>401</v>
      </c>
      <c r="D289" s="215" t="s">
        <v>124</v>
      </c>
      <c r="E289" s="216" t="s">
        <v>402</v>
      </c>
      <c r="F289" s="217" t="s">
        <v>403</v>
      </c>
      <c r="G289" s="218" t="s">
        <v>275</v>
      </c>
      <c r="H289" s="219">
        <v>78.799999999999997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41</v>
      </c>
      <c r="O289" s="91"/>
      <c r="P289" s="225">
        <f>O289*H289</f>
        <v>0</v>
      </c>
      <c r="Q289" s="225">
        <v>0.29220869999999999</v>
      </c>
      <c r="R289" s="225">
        <f>Q289*H289</f>
        <v>23.026045559999996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128</v>
      </c>
      <c r="AT289" s="227" t="s">
        <v>124</v>
      </c>
      <c r="AU289" s="227" t="s">
        <v>85</v>
      </c>
      <c r="AY289" s="17" t="s">
        <v>122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83</v>
      </c>
      <c r="BK289" s="228">
        <f>ROUND(I289*H289,2)</f>
        <v>0</v>
      </c>
      <c r="BL289" s="17" t="s">
        <v>128</v>
      </c>
      <c r="BM289" s="227" t="s">
        <v>404</v>
      </c>
    </row>
    <row r="290" s="2" customFormat="1" ht="24.15" customHeight="1">
      <c r="A290" s="38"/>
      <c r="B290" s="39"/>
      <c r="C290" s="262" t="s">
        <v>405</v>
      </c>
      <c r="D290" s="262" t="s">
        <v>236</v>
      </c>
      <c r="E290" s="263" t="s">
        <v>406</v>
      </c>
      <c r="F290" s="264" t="s">
        <v>407</v>
      </c>
      <c r="G290" s="265" t="s">
        <v>275</v>
      </c>
      <c r="H290" s="266">
        <v>78.799999999999997</v>
      </c>
      <c r="I290" s="267"/>
      <c r="J290" s="268">
        <f>ROUND(I290*H290,2)</f>
        <v>0</v>
      </c>
      <c r="K290" s="269"/>
      <c r="L290" s="270"/>
      <c r="M290" s="271" t="s">
        <v>1</v>
      </c>
      <c r="N290" s="272" t="s">
        <v>41</v>
      </c>
      <c r="O290" s="91"/>
      <c r="P290" s="225">
        <f>O290*H290</f>
        <v>0</v>
      </c>
      <c r="Q290" s="225">
        <v>0.047500000000000001</v>
      </c>
      <c r="R290" s="225">
        <f>Q290*H290</f>
        <v>3.7429999999999999</v>
      </c>
      <c r="S290" s="225">
        <v>0</v>
      </c>
      <c r="T290" s="22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164</v>
      </c>
      <c r="AT290" s="227" t="s">
        <v>236</v>
      </c>
      <c r="AU290" s="227" t="s">
        <v>85</v>
      </c>
      <c r="AY290" s="17" t="s">
        <v>122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83</v>
      </c>
      <c r="BK290" s="228">
        <f>ROUND(I290*H290,2)</f>
        <v>0</v>
      </c>
      <c r="BL290" s="17" t="s">
        <v>128</v>
      </c>
      <c r="BM290" s="227" t="s">
        <v>408</v>
      </c>
    </row>
    <row r="291" s="2" customFormat="1" ht="16.5" customHeight="1">
      <c r="A291" s="38"/>
      <c r="B291" s="39"/>
      <c r="C291" s="262" t="s">
        <v>409</v>
      </c>
      <c r="D291" s="262" t="s">
        <v>236</v>
      </c>
      <c r="E291" s="263" t="s">
        <v>410</v>
      </c>
      <c r="F291" s="264" t="s">
        <v>411</v>
      </c>
      <c r="G291" s="265" t="s">
        <v>275</v>
      </c>
      <c r="H291" s="266">
        <v>78.799999999999997</v>
      </c>
      <c r="I291" s="267"/>
      <c r="J291" s="268">
        <f>ROUND(I291*H291,2)</f>
        <v>0</v>
      </c>
      <c r="K291" s="269"/>
      <c r="L291" s="270"/>
      <c r="M291" s="271" t="s">
        <v>1</v>
      </c>
      <c r="N291" s="272" t="s">
        <v>41</v>
      </c>
      <c r="O291" s="91"/>
      <c r="P291" s="225">
        <f>O291*H291</f>
        <v>0</v>
      </c>
      <c r="Q291" s="225">
        <v>0.014</v>
      </c>
      <c r="R291" s="225">
        <f>Q291*H291</f>
        <v>1.1032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164</v>
      </c>
      <c r="AT291" s="227" t="s">
        <v>236</v>
      </c>
      <c r="AU291" s="227" t="s">
        <v>85</v>
      </c>
      <c r="AY291" s="17" t="s">
        <v>122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83</v>
      </c>
      <c r="BK291" s="228">
        <f>ROUND(I291*H291,2)</f>
        <v>0</v>
      </c>
      <c r="BL291" s="17" t="s">
        <v>128</v>
      </c>
      <c r="BM291" s="227" t="s">
        <v>412</v>
      </c>
    </row>
    <row r="292" s="12" customFormat="1" ht="22.8" customHeight="1">
      <c r="A292" s="12"/>
      <c r="B292" s="199"/>
      <c r="C292" s="200"/>
      <c r="D292" s="201" t="s">
        <v>75</v>
      </c>
      <c r="E292" s="213" t="s">
        <v>413</v>
      </c>
      <c r="F292" s="213" t="s">
        <v>414</v>
      </c>
      <c r="G292" s="200"/>
      <c r="H292" s="200"/>
      <c r="I292" s="203"/>
      <c r="J292" s="214">
        <f>BK292</f>
        <v>0</v>
      </c>
      <c r="K292" s="200"/>
      <c r="L292" s="205"/>
      <c r="M292" s="206"/>
      <c r="N292" s="207"/>
      <c r="O292" s="207"/>
      <c r="P292" s="208">
        <f>SUM(P293:P296)</f>
        <v>0</v>
      </c>
      <c r="Q292" s="207"/>
      <c r="R292" s="208">
        <f>SUM(R293:R296)</f>
        <v>0</v>
      </c>
      <c r="S292" s="207"/>
      <c r="T292" s="209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0" t="s">
        <v>83</v>
      </c>
      <c r="AT292" s="211" t="s">
        <v>75</v>
      </c>
      <c r="AU292" s="211" t="s">
        <v>83</v>
      </c>
      <c r="AY292" s="210" t="s">
        <v>122</v>
      </c>
      <c r="BK292" s="212">
        <f>SUM(BK293:BK296)</f>
        <v>0</v>
      </c>
    </row>
    <row r="293" s="2" customFormat="1" ht="37.8" customHeight="1">
      <c r="A293" s="38"/>
      <c r="B293" s="39"/>
      <c r="C293" s="215" t="s">
        <v>415</v>
      </c>
      <c r="D293" s="215" t="s">
        <v>124</v>
      </c>
      <c r="E293" s="216" t="s">
        <v>416</v>
      </c>
      <c r="F293" s="217" t="s">
        <v>417</v>
      </c>
      <c r="G293" s="218" t="s">
        <v>199</v>
      </c>
      <c r="H293" s="219">
        <v>8.0380000000000003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41</v>
      </c>
      <c r="O293" s="91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128</v>
      </c>
      <c r="AT293" s="227" t="s">
        <v>124</v>
      </c>
      <c r="AU293" s="227" t="s">
        <v>85</v>
      </c>
      <c r="AY293" s="17" t="s">
        <v>122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83</v>
      </c>
      <c r="BK293" s="228">
        <f>ROUND(I293*H293,2)</f>
        <v>0</v>
      </c>
      <c r="BL293" s="17" t="s">
        <v>128</v>
      </c>
      <c r="BM293" s="227" t="s">
        <v>418</v>
      </c>
    </row>
    <row r="294" s="2" customFormat="1" ht="49.05" customHeight="1">
      <c r="A294" s="38"/>
      <c r="B294" s="39"/>
      <c r="C294" s="215" t="s">
        <v>419</v>
      </c>
      <c r="D294" s="215" t="s">
        <v>124</v>
      </c>
      <c r="E294" s="216" t="s">
        <v>420</v>
      </c>
      <c r="F294" s="217" t="s">
        <v>421</v>
      </c>
      <c r="G294" s="218" t="s">
        <v>199</v>
      </c>
      <c r="H294" s="219">
        <v>160.75999999999999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41</v>
      </c>
      <c r="O294" s="91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128</v>
      </c>
      <c r="AT294" s="227" t="s">
        <v>124</v>
      </c>
      <c r="AU294" s="227" t="s">
        <v>85</v>
      </c>
      <c r="AY294" s="17" t="s">
        <v>122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83</v>
      </c>
      <c r="BK294" s="228">
        <f>ROUND(I294*H294,2)</f>
        <v>0</v>
      </c>
      <c r="BL294" s="17" t="s">
        <v>128</v>
      </c>
      <c r="BM294" s="227" t="s">
        <v>422</v>
      </c>
    </row>
    <row r="295" s="13" customFormat="1">
      <c r="A295" s="13"/>
      <c r="B295" s="229"/>
      <c r="C295" s="230"/>
      <c r="D295" s="231" t="s">
        <v>130</v>
      </c>
      <c r="E295" s="232" t="s">
        <v>1</v>
      </c>
      <c r="F295" s="233" t="s">
        <v>423</v>
      </c>
      <c r="G295" s="230"/>
      <c r="H295" s="234">
        <v>160.75999999999999</v>
      </c>
      <c r="I295" s="235"/>
      <c r="J295" s="230"/>
      <c r="K295" s="230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130</v>
      </c>
      <c r="AU295" s="240" t="s">
        <v>85</v>
      </c>
      <c r="AV295" s="13" t="s">
        <v>85</v>
      </c>
      <c r="AW295" s="13" t="s">
        <v>32</v>
      </c>
      <c r="AX295" s="13" t="s">
        <v>83</v>
      </c>
      <c r="AY295" s="240" t="s">
        <v>122</v>
      </c>
    </row>
    <row r="296" s="2" customFormat="1" ht="44.25" customHeight="1">
      <c r="A296" s="38"/>
      <c r="B296" s="39"/>
      <c r="C296" s="215" t="s">
        <v>424</v>
      </c>
      <c r="D296" s="215" t="s">
        <v>124</v>
      </c>
      <c r="E296" s="216" t="s">
        <v>425</v>
      </c>
      <c r="F296" s="217" t="s">
        <v>426</v>
      </c>
      <c r="G296" s="218" t="s">
        <v>199</v>
      </c>
      <c r="H296" s="219">
        <v>8.0380000000000003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41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128</v>
      </c>
      <c r="AT296" s="227" t="s">
        <v>124</v>
      </c>
      <c r="AU296" s="227" t="s">
        <v>85</v>
      </c>
      <c r="AY296" s="17" t="s">
        <v>122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83</v>
      </c>
      <c r="BK296" s="228">
        <f>ROUND(I296*H296,2)</f>
        <v>0</v>
      </c>
      <c r="BL296" s="17" t="s">
        <v>128</v>
      </c>
      <c r="BM296" s="227" t="s">
        <v>427</v>
      </c>
    </row>
    <row r="297" s="12" customFormat="1" ht="22.8" customHeight="1">
      <c r="A297" s="12"/>
      <c r="B297" s="199"/>
      <c r="C297" s="200"/>
      <c r="D297" s="201" t="s">
        <v>75</v>
      </c>
      <c r="E297" s="213" t="s">
        <v>428</v>
      </c>
      <c r="F297" s="213" t="s">
        <v>429</v>
      </c>
      <c r="G297" s="200"/>
      <c r="H297" s="200"/>
      <c r="I297" s="203"/>
      <c r="J297" s="214">
        <f>BK297</f>
        <v>0</v>
      </c>
      <c r="K297" s="200"/>
      <c r="L297" s="205"/>
      <c r="M297" s="206"/>
      <c r="N297" s="207"/>
      <c r="O297" s="207"/>
      <c r="P297" s="208">
        <f>P298</f>
        <v>0</v>
      </c>
      <c r="Q297" s="207"/>
      <c r="R297" s="208">
        <f>R298</f>
        <v>0</v>
      </c>
      <c r="S297" s="207"/>
      <c r="T297" s="209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0" t="s">
        <v>83</v>
      </c>
      <c r="AT297" s="211" t="s">
        <v>75</v>
      </c>
      <c r="AU297" s="211" t="s">
        <v>83</v>
      </c>
      <c r="AY297" s="210" t="s">
        <v>122</v>
      </c>
      <c r="BK297" s="212">
        <f>BK298</f>
        <v>0</v>
      </c>
    </row>
    <row r="298" s="2" customFormat="1" ht="33" customHeight="1">
      <c r="A298" s="38"/>
      <c r="B298" s="39"/>
      <c r="C298" s="215" t="s">
        <v>430</v>
      </c>
      <c r="D298" s="215" t="s">
        <v>124</v>
      </c>
      <c r="E298" s="216" t="s">
        <v>431</v>
      </c>
      <c r="F298" s="217" t="s">
        <v>432</v>
      </c>
      <c r="G298" s="218" t="s">
        <v>199</v>
      </c>
      <c r="H298" s="219">
        <v>1068.079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41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128</v>
      </c>
      <c r="AT298" s="227" t="s">
        <v>124</v>
      </c>
      <c r="AU298" s="227" t="s">
        <v>85</v>
      </c>
      <c r="AY298" s="17" t="s">
        <v>122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83</v>
      </c>
      <c r="BK298" s="228">
        <f>ROUND(I298*H298,2)</f>
        <v>0</v>
      </c>
      <c r="BL298" s="17" t="s">
        <v>128</v>
      </c>
      <c r="BM298" s="227" t="s">
        <v>433</v>
      </c>
    </row>
    <row r="299" s="12" customFormat="1" ht="25.92" customHeight="1">
      <c r="A299" s="12"/>
      <c r="B299" s="199"/>
      <c r="C299" s="200"/>
      <c r="D299" s="201" t="s">
        <v>75</v>
      </c>
      <c r="E299" s="202" t="s">
        <v>434</v>
      </c>
      <c r="F299" s="202" t="s">
        <v>435</v>
      </c>
      <c r="G299" s="200"/>
      <c r="H299" s="200"/>
      <c r="I299" s="203"/>
      <c r="J299" s="204">
        <f>BK299</f>
        <v>0</v>
      </c>
      <c r="K299" s="200"/>
      <c r="L299" s="205"/>
      <c r="M299" s="206"/>
      <c r="N299" s="207"/>
      <c r="O299" s="207"/>
      <c r="P299" s="208">
        <f>P300</f>
        <v>0</v>
      </c>
      <c r="Q299" s="207"/>
      <c r="R299" s="208">
        <f>R300</f>
        <v>0.002565</v>
      </c>
      <c r="S299" s="207"/>
      <c r="T299" s="209">
        <f>T300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0" t="s">
        <v>85</v>
      </c>
      <c r="AT299" s="211" t="s">
        <v>75</v>
      </c>
      <c r="AU299" s="211" t="s">
        <v>76</v>
      </c>
      <c r="AY299" s="210" t="s">
        <v>122</v>
      </c>
      <c r="BK299" s="212">
        <f>BK300</f>
        <v>0</v>
      </c>
    </row>
    <row r="300" s="12" customFormat="1" ht="22.8" customHeight="1">
      <c r="A300" s="12"/>
      <c r="B300" s="199"/>
      <c r="C300" s="200"/>
      <c r="D300" s="201" t="s">
        <v>75</v>
      </c>
      <c r="E300" s="213" t="s">
        <v>436</v>
      </c>
      <c r="F300" s="213" t="s">
        <v>437</v>
      </c>
      <c r="G300" s="200"/>
      <c r="H300" s="200"/>
      <c r="I300" s="203"/>
      <c r="J300" s="214">
        <f>BK300</f>
        <v>0</v>
      </c>
      <c r="K300" s="200"/>
      <c r="L300" s="205"/>
      <c r="M300" s="206"/>
      <c r="N300" s="207"/>
      <c r="O300" s="207"/>
      <c r="P300" s="208">
        <f>SUM(P301:P302)</f>
        <v>0</v>
      </c>
      <c r="Q300" s="207"/>
      <c r="R300" s="208">
        <f>SUM(R301:R302)</f>
        <v>0.002565</v>
      </c>
      <c r="S300" s="207"/>
      <c r="T300" s="209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0" t="s">
        <v>85</v>
      </c>
      <c r="AT300" s="211" t="s">
        <v>75</v>
      </c>
      <c r="AU300" s="211" t="s">
        <v>83</v>
      </c>
      <c r="AY300" s="210" t="s">
        <v>122</v>
      </c>
      <c r="BK300" s="212">
        <f>SUM(BK301:BK302)</f>
        <v>0</v>
      </c>
    </row>
    <row r="301" s="2" customFormat="1" ht="16.5" customHeight="1">
      <c r="A301" s="38"/>
      <c r="B301" s="39"/>
      <c r="C301" s="215" t="s">
        <v>438</v>
      </c>
      <c r="D301" s="215" t="s">
        <v>124</v>
      </c>
      <c r="E301" s="216" t="s">
        <v>439</v>
      </c>
      <c r="F301" s="217" t="s">
        <v>440</v>
      </c>
      <c r="G301" s="218" t="s">
        <v>332</v>
      </c>
      <c r="H301" s="219">
        <v>9</v>
      </c>
      <c r="I301" s="220"/>
      <c r="J301" s="221">
        <f>ROUND(I301*H301,2)</f>
        <v>0</v>
      </c>
      <c r="K301" s="222"/>
      <c r="L301" s="44"/>
      <c r="M301" s="223" t="s">
        <v>1</v>
      </c>
      <c r="N301" s="224" t="s">
        <v>41</v>
      </c>
      <c r="O301" s="91"/>
      <c r="P301" s="225">
        <f>O301*H301</f>
        <v>0</v>
      </c>
      <c r="Q301" s="225">
        <v>0.00028499999999999999</v>
      </c>
      <c r="R301" s="225">
        <f>Q301*H301</f>
        <v>0.002565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214</v>
      </c>
      <c r="AT301" s="227" t="s">
        <v>124</v>
      </c>
      <c r="AU301" s="227" t="s">
        <v>85</v>
      </c>
      <c r="AY301" s="17" t="s">
        <v>122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83</v>
      </c>
      <c r="BK301" s="228">
        <f>ROUND(I301*H301,2)</f>
        <v>0</v>
      </c>
      <c r="BL301" s="17" t="s">
        <v>214</v>
      </c>
      <c r="BM301" s="227" t="s">
        <v>441</v>
      </c>
    </row>
    <row r="302" s="2" customFormat="1" ht="44.25" customHeight="1">
      <c r="A302" s="38"/>
      <c r="B302" s="39"/>
      <c r="C302" s="215" t="s">
        <v>442</v>
      </c>
      <c r="D302" s="215" t="s">
        <v>124</v>
      </c>
      <c r="E302" s="216" t="s">
        <v>443</v>
      </c>
      <c r="F302" s="217" t="s">
        <v>444</v>
      </c>
      <c r="G302" s="218" t="s">
        <v>199</v>
      </c>
      <c r="H302" s="219">
        <v>0.0030000000000000001</v>
      </c>
      <c r="I302" s="220"/>
      <c r="J302" s="221">
        <f>ROUND(I302*H302,2)</f>
        <v>0</v>
      </c>
      <c r="K302" s="222"/>
      <c r="L302" s="44"/>
      <c r="M302" s="223" t="s">
        <v>1</v>
      </c>
      <c r="N302" s="224" t="s">
        <v>41</v>
      </c>
      <c r="O302" s="91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214</v>
      </c>
      <c r="AT302" s="227" t="s">
        <v>124</v>
      </c>
      <c r="AU302" s="227" t="s">
        <v>85</v>
      </c>
      <c r="AY302" s="17" t="s">
        <v>122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83</v>
      </c>
      <c r="BK302" s="228">
        <f>ROUND(I302*H302,2)</f>
        <v>0</v>
      </c>
      <c r="BL302" s="17" t="s">
        <v>214</v>
      </c>
      <c r="BM302" s="227" t="s">
        <v>445</v>
      </c>
    </row>
    <row r="303" s="12" customFormat="1" ht="25.92" customHeight="1">
      <c r="A303" s="12"/>
      <c r="B303" s="199"/>
      <c r="C303" s="200"/>
      <c r="D303" s="201" t="s">
        <v>75</v>
      </c>
      <c r="E303" s="202" t="s">
        <v>446</v>
      </c>
      <c r="F303" s="202" t="s">
        <v>447</v>
      </c>
      <c r="G303" s="200"/>
      <c r="H303" s="200"/>
      <c r="I303" s="203"/>
      <c r="J303" s="204">
        <f>BK303</f>
        <v>0</v>
      </c>
      <c r="K303" s="200"/>
      <c r="L303" s="205"/>
      <c r="M303" s="206"/>
      <c r="N303" s="207"/>
      <c r="O303" s="207"/>
      <c r="P303" s="208">
        <f>P304+P306+P308</f>
        <v>0</v>
      </c>
      <c r="Q303" s="207"/>
      <c r="R303" s="208">
        <f>R304+R306+R308</f>
        <v>0</v>
      </c>
      <c r="S303" s="207"/>
      <c r="T303" s="209">
        <f>T304+T306+T308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0" t="s">
        <v>147</v>
      </c>
      <c r="AT303" s="211" t="s">
        <v>75</v>
      </c>
      <c r="AU303" s="211" t="s">
        <v>76</v>
      </c>
      <c r="AY303" s="210" t="s">
        <v>122</v>
      </c>
      <c r="BK303" s="212">
        <f>BK304+BK306+BK308</f>
        <v>0</v>
      </c>
    </row>
    <row r="304" s="12" customFormat="1" ht="22.8" customHeight="1">
      <c r="A304" s="12"/>
      <c r="B304" s="199"/>
      <c r="C304" s="200"/>
      <c r="D304" s="201" t="s">
        <v>75</v>
      </c>
      <c r="E304" s="213" t="s">
        <v>448</v>
      </c>
      <c r="F304" s="213" t="s">
        <v>449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P305</f>
        <v>0</v>
      </c>
      <c r="Q304" s="207"/>
      <c r="R304" s="208">
        <f>R305</f>
        <v>0</v>
      </c>
      <c r="S304" s="207"/>
      <c r="T304" s="209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147</v>
      </c>
      <c r="AT304" s="211" t="s">
        <v>75</v>
      </c>
      <c r="AU304" s="211" t="s">
        <v>83</v>
      </c>
      <c r="AY304" s="210" t="s">
        <v>122</v>
      </c>
      <c r="BK304" s="212">
        <f>BK305</f>
        <v>0</v>
      </c>
    </row>
    <row r="305" s="2" customFormat="1" ht="16.5" customHeight="1">
      <c r="A305" s="38"/>
      <c r="B305" s="39"/>
      <c r="C305" s="215" t="s">
        <v>450</v>
      </c>
      <c r="D305" s="215" t="s">
        <v>124</v>
      </c>
      <c r="E305" s="216" t="s">
        <v>451</v>
      </c>
      <c r="F305" s="217" t="s">
        <v>452</v>
      </c>
      <c r="G305" s="218" t="s">
        <v>453</v>
      </c>
      <c r="H305" s="219">
        <v>1</v>
      </c>
      <c r="I305" s="220"/>
      <c r="J305" s="221">
        <f>ROUND(I305*H305,2)</f>
        <v>0</v>
      </c>
      <c r="K305" s="222"/>
      <c r="L305" s="44"/>
      <c r="M305" s="223" t="s">
        <v>1</v>
      </c>
      <c r="N305" s="224" t="s">
        <v>41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454</v>
      </c>
      <c r="AT305" s="227" t="s">
        <v>124</v>
      </c>
      <c r="AU305" s="227" t="s">
        <v>85</v>
      </c>
      <c r="AY305" s="17" t="s">
        <v>122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83</v>
      </c>
      <c r="BK305" s="228">
        <f>ROUND(I305*H305,2)</f>
        <v>0</v>
      </c>
      <c r="BL305" s="17" t="s">
        <v>454</v>
      </c>
      <c r="BM305" s="227" t="s">
        <v>455</v>
      </c>
    </row>
    <row r="306" s="12" customFormat="1" ht="22.8" customHeight="1">
      <c r="A306" s="12"/>
      <c r="B306" s="199"/>
      <c r="C306" s="200"/>
      <c r="D306" s="201" t="s">
        <v>75</v>
      </c>
      <c r="E306" s="213" t="s">
        <v>456</v>
      </c>
      <c r="F306" s="213" t="s">
        <v>457</v>
      </c>
      <c r="G306" s="200"/>
      <c r="H306" s="200"/>
      <c r="I306" s="203"/>
      <c r="J306" s="214">
        <f>BK306</f>
        <v>0</v>
      </c>
      <c r="K306" s="200"/>
      <c r="L306" s="205"/>
      <c r="M306" s="206"/>
      <c r="N306" s="207"/>
      <c r="O306" s="207"/>
      <c r="P306" s="208">
        <f>P307</f>
        <v>0</v>
      </c>
      <c r="Q306" s="207"/>
      <c r="R306" s="208">
        <f>R307</f>
        <v>0</v>
      </c>
      <c r="S306" s="207"/>
      <c r="T306" s="209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0" t="s">
        <v>147</v>
      </c>
      <c r="AT306" s="211" t="s">
        <v>75</v>
      </c>
      <c r="AU306" s="211" t="s">
        <v>83</v>
      </c>
      <c r="AY306" s="210" t="s">
        <v>122</v>
      </c>
      <c r="BK306" s="212">
        <f>BK307</f>
        <v>0</v>
      </c>
    </row>
    <row r="307" s="2" customFormat="1" ht="16.5" customHeight="1">
      <c r="A307" s="38"/>
      <c r="B307" s="39"/>
      <c r="C307" s="215" t="s">
        <v>458</v>
      </c>
      <c r="D307" s="215" t="s">
        <v>124</v>
      </c>
      <c r="E307" s="216" t="s">
        <v>459</v>
      </c>
      <c r="F307" s="217" t="s">
        <v>457</v>
      </c>
      <c r="G307" s="218" t="s">
        <v>460</v>
      </c>
      <c r="H307" s="273"/>
      <c r="I307" s="220"/>
      <c r="J307" s="221">
        <f>ROUND(I307*H307,2)</f>
        <v>0</v>
      </c>
      <c r="K307" s="222"/>
      <c r="L307" s="44"/>
      <c r="M307" s="223" t="s">
        <v>1</v>
      </c>
      <c r="N307" s="224" t="s">
        <v>41</v>
      </c>
      <c r="O307" s="91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454</v>
      </c>
      <c r="AT307" s="227" t="s">
        <v>124</v>
      </c>
      <c r="AU307" s="227" t="s">
        <v>85</v>
      </c>
      <c r="AY307" s="17" t="s">
        <v>122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83</v>
      </c>
      <c r="BK307" s="228">
        <f>ROUND(I307*H307,2)</f>
        <v>0</v>
      </c>
      <c r="BL307" s="17" t="s">
        <v>454</v>
      </c>
      <c r="BM307" s="227" t="s">
        <v>461</v>
      </c>
    </row>
    <row r="308" s="12" customFormat="1" ht="22.8" customHeight="1">
      <c r="A308" s="12"/>
      <c r="B308" s="199"/>
      <c r="C308" s="200"/>
      <c r="D308" s="201" t="s">
        <v>75</v>
      </c>
      <c r="E308" s="213" t="s">
        <v>462</v>
      </c>
      <c r="F308" s="213" t="s">
        <v>463</v>
      </c>
      <c r="G308" s="200"/>
      <c r="H308" s="200"/>
      <c r="I308" s="203"/>
      <c r="J308" s="214">
        <f>BK308</f>
        <v>0</v>
      </c>
      <c r="K308" s="200"/>
      <c r="L308" s="205"/>
      <c r="M308" s="206"/>
      <c r="N308" s="207"/>
      <c r="O308" s="207"/>
      <c r="P308" s="208">
        <f>P309</f>
        <v>0</v>
      </c>
      <c r="Q308" s="207"/>
      <c r="R308" s="208">
        <f>R309</f>
        <v>0</v>
      </c>
      <c r="S308" s="207"/>
      <c r="T308" s="209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0" t="s">
        <v>147</v>
      </c>
      <c r="AT308" s="211" t="s">
        <v>75</v>
      </c>
      <c r="AU308" s="211" t="s">
        <v>83</v>
      </c>
      <c r="AY308" s="210" t="s">
        <v>122</v>
      </c>
      <c r="BK308" s="212">
        <f>BK309</f>
        <v>0</v>
      </c>
    </row>
    <row r="309" s="2" customFormat="1" ht="16.5" customHeight="1">
      <c r="A309" s="38"/>
      <c r="B309" s="39"/>
      <c r="C309" s="215" t="s">
        <v>464</v>
      </c>
      <c r="D309" s="215" t="s">
        <v>124</v>
      </c>
      <c r="E309" s="216" t="s">
        <v>465</v>
      </c>
      <c r="F309" s="217" t="s">
        <v>463</v>
      </c>
      <c r="G309" s="218" t="s">
        <v>460</v>
      </c>
      <c r="H309" s="273"/>
      <c r="I309" s="220"/>
      <c r="J309" s="221">
        <f>ROUND(I309*H309,2)</f>
        <v>0</v>
      </c>
      <c r="K309" s="222"/>
      <c r="L309" s="44"/>
      <c r="M309" s="274" t="s">
        <v>1</v>
      </c>
      <c r="N309" s="275" t="s">
        <v>41</v>
      </c>
      <c r="O309" s="276"/>
      <c r="P309" s="277">
        <f>O309*H309</f>
        <v>0</v>
      </c>
      <c r="Q309" s="277">
        <v>0</v>
      </c>
      <c r="R309" s="277">
        <f>Q309*H309</f>
        <v>0</v>
      </c>
      <c r="S309" s="277">
        <v>0</v>
      </c>
      <c r="T309" s="27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454</v>
      </c>
      <c r="AT309" s="227" t="s">
        <v>124</v>
      </c>
      <c r="AU309" s="227" t="s">
        <v>85</v>
      </c>
      <c r="AY309" s="17" t="s">
        <v>122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83</v>
      </c>
      <c r="BK309" s="228">
        <f>ROUND(I309*H309,2)</f>
        <v>0</v>
      </c>
      <c r="BL309" s="17" t="s">
        <v>454</v>
      </c>
      <c r="BM309" s="227" t="s">
        <v>466</v>
      </c>
    </row>
    <row r="310" s="2" customFormat="1" ht="6.96" customHeight="1">
      <c r="A310" s="38"/>
      <c r="B310" s="66"/>
      <c r="C310" s="67"/>
      <c r="D310" s="67"/>
      <c r="E310" s="67"/>
      <c r="F310" s="67"/>
      <c r="G310" s="67"/>
      <c r="H310" s="67"/>
      <c r="I310" s="67"/>
      <c r="J310" s="67"/>
      <c r="K310" s="67"/>
      <c r="L310" s="44"/>
      <c r="M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</sheetData>
  <sheetProtection sheet="1" autoFilter="0" formatColumns="0" formatRows="0" objects="1" scenarios="1" spinCount="100000" saltValue="d0cNlClyAUSbKvMfRcMux8hFQlfko4PKmXGI6S9wTjJ0KA8gN8p67QG95Tqgq+8OOzQct+2FsS4IfP0rRmXB/Q==" hashValue="X2H4/oiTOjeXS9LJxQ8M44sjDnArty8bwC/TWM68tO1Al5qTLsbDllW8eYQ9o7e/jAQGd24DF7CxwILmR51ULQ==" algorithmName="SHA-512" password="CC35"/>
  <autoFilter ref="C128:K30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Košarišťan</dc:creator>
  <cp:lastModifiedBy>Marek Košarišťan</cp:lastModifiedBy>
  <dcterms:created xsi:type="dcterms:W3CDTF">2025-02-25T14:26:18Z</dcterms:created>
  <dcterms:modified xsi:type="dcterms:W3CDTF">2025-02-25T14:26:20Z</dcterms:modified>
</cp:coreProperties>
</file>